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Wedding Budget" sheetId="1" r:id="rId1"/>
    <sheet name="Budget Estimator" sheetId="2" r:id="rId2"/>
    <sheet name="EULA" sheetId="3" r:id="rId3"/>
  </sheets>
  <definedNames>
    <definedName name="allocation">{"Auto Allocation";"Manual Allocation"}</definedName>
    <definedName name="_xlnm.Print_Area" localSheetId="1">'Budget Estimator'!$A$1:$H$22</definedName>
    <definedName name="_xlnm.Print_Area" localSheetId="2">EULA!#REF!</definedName>
    <definedName name="_xlnm.Print_Area" localSheetId="0">'Wedding Budget'!$A$1:$J$128</definedName>
    <definedName name="variable">IF('Budget Estimator'!$C$4="Auto Allocation",TRUE,FALSE)</definedName>
    <definedName name="variables">IF('Budget Estimator'!$C$4="Manual Allocation",TRUE,FALSE)</definedName>
  </definedNames>
  <calcPr calcId="152511"/>
</workbook>
</file>

<file path=xl/calcChain.xml><?xml version="1.0" encoding="utf-8"?>
<calcChain xmlns="http://schemas.openxmlformats.org/spreadsheetml/2006/main">
  <c r="G87" i="1" l="1"/>
  <c r="B18" i="2" s="1"/>
  <c r="G53" i="1"/>
  <c r="G43" i="1"/>
  <c r="G76" i="1"/>
  <c r="B17" i="2" s="1"/>
  <c r="G98" i="1"/>
  <c r="G112" i="1"/>
  <c r="B20" i="2" s="1"/>
  <c r="G68" i="1"/>
  <c r="G33" i="1"/>
  <c r="B13" i="2" s="1"/>
  <c r="G128" i="1"/>
  <c r="B21" i="2" s="1"/>
  <c r="G24" i="1"/>
  <c r="G10" i="2"/>
  <c r="G21" i="2" s="1"/>
  <c r="G20" i="2"/>
  <c r="H128" i="1"/>
  <c r="D10" i="2"/>
  <c r="H112" i="1"/>
  <c r="B19" i="2"/>
  <c r="H98" i="1"/>
  <c r="H87" i="1"/>
  <c r="H76" i="1"/>
  <c r="B16" i="2"/>
  <c r="H68" i="1"/>
  <c r="B15" i="2"/>
  <c r="H53" i="1"/>
  <c r="H6" i="1" s="1"/>
  <c r="C6" i="1" s="1"/>
  <c r="D6" i="1" s="1"/>
  <c r="B14" i="2"/>
  <c r="H43" i="1"/>
  <c r="H24" i="1"/>
  <c r="H33" i="1"/>
  <c r="I126" i="1"/>
  <c r="I125" i="1"/>
  <c r="I124" i="1"/>
  <c r="I123" i="1"/>
  <c r="I122" i="1"/>
  <c r="I121" i="1"/>
  <c r="I120" i="1"/>
  <c r="I119" i="1"/>
  <c r="I118" i="1"/>
  <c r="I117" i="1"/>
  <c r="I116" i="1"/>
  <c r="I110" i="1"/>
  <c r="I109" i="1"/>
  <c r="I108" i="1"/>
  <c r="I107" i="1"/>
  <c r="I106" i="1"/>
  <c r="I105" i="1"/>
  <c r="I104" i="1"/>
  <c r="I103" i="1"/>
  <c r="I102" i="1"/>
  <c r="I96" i="1"/>
  <c r="I95" i="1"/>
  <c r="I94" i="1"/>
  <c r="I93" i="1"/>
  <c r="I98" i="1" s="1"/>
  <c r="I92" i="1"/>
  <c r="I91" i="1"/>
  <c r="I85" i="1"/>
  <c r="I84" i="1"/>
  <c r="I83" i="1"/>
  <c r="I82" i="1"/>
  <c r="I81" i="1"/>
  <c r="I80" i="1"/>
  <c r="I74" i="1"/>
  <c r="I73" i="1"/>
  <c r="I72" i="1"/>
  <c r="I66" i="1"/>
  <c r="I65" i="1"/>
  <c r="I64" i="1"/>
  <c r="I63" i="1"/>
  <c r="I62" i="1"/>
  <c r="I61" i="1"/>
  <c r="I60" i="1"/>
  <c r="I59" i="1"/>
  <c r="I58" i="1"/>
  <c r="I68" i="1" s="1"/>
  <c r="I57" i="1"/>
  <c r="I51" i="1"/>
  <c r="I50" i="1"/>
  <c r="I49" i="1"/>
  <c r="I48" i="1"/>
  <c r="I47" i="1"/>
  <c r="I41" i="1"/>
  <c r="I40" i="1"/>
  <c r="I43" i="1" s="1"/>
  <c r="I39" i="1"/>
  <c r="I38" i="1"/>
  <c r="I37" i="1"/>
  <c r="I31" i="1"/>
  <c r="I30" i="1"/>
  <c r="I29" i="1"/>
  <c r="I28" i="1"/>
  <c r="I22" i="1"/>
  <c r="I21" i="1"/>
  <c r="I20" i="1"/>
  <c r="I19" i="1"/>
  <c r="I18" i="1"/>
  <c r="I17" i="1"/>
  <c r="I16" i="1"/>
  <c r="I15" i="1"/>
  <c r="I14" i="1"/>
  <c r="I13" i="1"/>
  <c r="I12" i="1"/>
  <c r="I24" i="1" s="1"/>
  <c r="A128" i="1"/>
  <c r="A112" i="1"/>
  <c r="A98" i="1"/>
  <c r="A87" i="1"/>
  <c r="A76" i="1"/>
  <c r="A68" i="1"/>
  <c r="A53" i="1"/>
  <c r="A43" i="1"/>
  <c r="A33" i="1"/>
  <c r="A24" i="1"/>
  <c r="A21" i="2"/>
  <c r="A20" i="2"/>
  <c r="A19" i="2"/>
  <c r="A18" i="2"/>
  <c r="A17" i="2"/>
  <c r="A16" i="2"/>
  <c r="A15" i="2"/>
  <c r="A14" i="2"/>
  <c r="A13" i="2"/>
  <c r="A12" i="2"/>
  <c r="F10" i="2"/>
  <c r="I87" i="1"/>
  <c r="I53" i="1" l="1"/>
  <c r="I76" i="1"/>
  <c r="I112" i="1"/>
  <c r="I128" i="1"/>
  <c r="G12" i="2"/>
  <c r="G6" i="1"/>
  <c r="I6" i="1" s="1"/>
  <c r="I33" i="1"/>
  <c r="G14" i="2"/>
  <c r="G15" i="2"/>
  <c r="G16" i="2"/>
  <c r="B12" i="2"/>
  <c r="G17" i="2"/>
  <c r="G18" i="2"/>
  <c r="G19" i="2"/>
  <c r="G13" i="2"/>
  <c r="B10" i="2" l="1"/>
  <c r="C13" i="2"/>
  <c r="D13" i="2" s="1"/>
  <c r="G26" i="1" s="1"/>
  <c r="I26" i="1" s="1"/>
  <c r="C17" i="2"/>
  <c r="D17" i="2" s="1"/>
  <c r="G70" i="1" s="1"/>
  <c r="I70" i="1" s="1"/>
  <c r="C12" i="2"/>
  <c r="D12" i="2" s="1"/>
  <c r="G10" i="1" s="1"/>
  <c r="I10" i="1" s="1"/>
  <c r="D14" i="2" l="1"/>
  <c r="G35" i="1" s="1"/>
  <c r="I35" i="1" s="1"/>
  <c r="C16" i="2"/>
  <c r="C18" i="2"/>
  <c r="D18" i="2" s="1"/>
  <c r="G78" i="1" s="1"/>
  <c r="I78" i="1" s="1"/>
  <c r="C19" i="2"/>
  <c r="D19" i="2" s="1"/>
  <c r="G89" i="1" s="1"/>
  <c r="I89" i="1" s="1"/>
  <c r="C15" i="2"/>
  <c r="D15" i="2" s="1"/>
  <c r="G45" i="1" s="1"/>
  <c r="I45" i="1" s="1"/>
  <c r="C21" i="2"/>
  <c r="C20" i="2"/>
  <c r="D20" i="2" s="1"/>
  <c r="G100" i="1" s="1"/>
  <c r="I100" i="1" s="1"/>
  <c r="D21" i="2"/>
  <c r="G114" i="1" s="1"/>
  <c r="I114" i="1" s="1"/>
  <c r="D16" i="2"/>
  <c r="G55" i="1" s="1"/>
  <c r="I55" i="1" s="1"/>
  <c r="C14" i="2"/>
</calcChain>
</file>

<file path=xl/comments1.xml><?xml version="1.0" encoding="utf-8"?>
<comments xmlns="http://schemas.openxmlformats.org/spreadsheetml/2006/main">
  <authors>
    <author>Alex Bejanishvili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Enter total amount that you are willing to put towards your wedding.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<sst xmlns="http://schemas.openxmlformats.org/spreadsheetml/2006/main" count="144" uniqueCount="128">
  <si>
    <t>Wedding Budget</t>
  </si>
  <si>
    <t>Engagement Ring</t>
  </si>
  <si>
    <t>Musicians for Ceremony</t>
  </si>
  <si>
    <t>Wedding Rings</t>
  </si>
  <si>
    <t>Band/DJ for Reception</t>
  </si>
  <si>
    <t>Bridal Gown</t>
  </si>
  <si>
    <t>Veil/Headpiece</t>
  </si>
  <si>
    <t>Shoes</t>
  </si>
  <si>
    <t>Jewellery</t>
  </si>
  <si>
    <t>Garter</t>
  </si>
  <si>
    <t>Hosiery</t>
  </si>
  <si>
    <t>Groom's Suit</t>
  </si>
  <si>
    <t>Bows for Church Pews/Other Seating</t>
  </si>
  <si>
    <t>Groom's Shoes</t>
  </si>
  <si>
    <t>Table Centerpieces (Excludes Flowers)</t>
  </si>
  <si>
    <t>Candles</t>
  </si>
  <si>
    <t>Lighting</t>
  </si>
  <si>
    <t>Balloons</t>
  </si>
  <si>
    <t>Wedding cars/coaches</t>
  </si>
  <si>
    <t>Parking</t>
  </si>
  <si>
    <t>Taxis</t>
  </si>
  <si>
    <t>Formals</t>
  </si>
  <si>
    <t>Candids</t>
  </si>
  <si>
    <t>Extra Prints</t>
  </si>
  <si>
    <t>Photo Albums</t>
  </si>
  <si>
    <t>Videography</t>
  </si>
  <si>
    <t>Bouquets</t>
  </si>
  <si>
    <t>Button holes</t>
  </si>
  <si>
    <t>Ceremony</t>
  </si>
  <si>
    <t>Reception</t>
  </si>
  <si>
    <t>Room/Hall Fees</t>
  </si>
  <si>
    <t>Tables and Chairs</t>
  </si>
  <si>
    <t>Food</t>
  </si>
  <si>
    <t>Drinks</t>
  </si>
  <si>
    <t>Linens</t>
  </si>
  <si>
    <t>Attendants</t>
  </si>
  <si>
    <t>Cake</t>
  </si>
  <si>
    <t>Bride and Groom</t>
  </si>
  <si>
    <t>Favours</t>
  </si>
  <si>
    <t>Parents</t>
  </si>
  <si>
    <t>Staff and Gratuities</t>
  </si>
  <si>
    <t>Readers/Other Participants</t>
  </si>
  <si>
    <t>Officiant</t>
  </si>
  <si>
    <t>Invitations</t>
  </si>
  <si>
    <t>Church/Ceremony Site Fee</t>
  </si>
  <si>
    <t>Announcements</t>
  </si>
  <si>
    <t>Wedding Coordinator</t>
  </si>
  <si>
    <t>Thank-You Cards</t>
  </si>
  <si>
    <t>Rehearsal Dinner</t>
  </si>
  <si>
    <t>Personal Stationery</t>
  </si>
  <si>
    <t>Engagement Party</t>
  </si>
  <si>
    <t>Guest Book</t>
  </si>
  <si>
    <t>Showers</t>
  </si>
  <si>
    <t>Programs</t>
  </si>
  <si>
    <t>Salon Appointments</t>
  </si>
  <si>
    <t>Reception Napkins</t>
  </si>
  <si>
    <t>Stag/hen Parties</t>
  </si>
  <si>
    <t>Matchbooks</t>
  </si>
  <si>
    <t>Brunch</t>
  </si>
  <si>
    <t>Calligraphy</t>
  </si>
  <si>
    <t>Hotel Rooms</t>
  </si>
  <si>
    <t>Auto Allocation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</si>
  <si>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</si>
  <si>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</si>
  <si>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</si>
  <si>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</si>
  <si>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</si>
  <si>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</si>
  <si>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</si>
  <si>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</si>
  <si>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</si>
  <si>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</si>
  <si>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</si>
  <si>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</si>
  <si>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</si>
  <si>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</si>
  <si>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</si>
  <si>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</si>
  <si>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</si>
  <si>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Other</t>
  </si>
  <si>
    <t>APPAREL</t>
  </si>
  <si>
    <t>TRANSPORTATION</t>
  </si>
  <si>
    <t>FLOWERS</t>
  </si>
  <si>
    <t>GIFTS</t>
  </si>
  <si>
    <t>STATIONERY &amp; PRINTING</t>
  </si>
  <si>
    <t>MUSIC</t>
  </si>
  <si>
    <t>DECORATIONS</t>
  </si>
  <si>
    <t>PHOTOGRAPHY</t>
  </si>
  <si>
    <t>RECEPTION</t>
  </si>
  <si>
    <t>OTHER EXPENSES</t>
  </si>
  <si>
    <t>ESTIMATED</t>
  </si>
  <si>
    <t>TOTAL</t>
  </si>
  <si>
    <t xml:space="preserve">ACTUAL </t>
  </si>
  <si>
    <t>CONTRIBUTION</t>
  </si>
  <si>
    <t xml:space="preserve">VARIANCE </t>
  </si>
  <si>
    <t xml:space="preserve">BALANCE </t>
  </si>
  <si>
    <t>BUDGET</t>
  </si>
  <si>
    <t>(%)</t>
  </si>
  <si>
    <t>MANUAL
ALLOCATION</t>
  </si>
  <si>
    <t>AUTO
ALLOCATION</t>
  </si>
  <si>
    <t>SELECT BUDGET ALLOCATION METHOD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</si>
  <si>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</si>
  <si>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</si>
  <si>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</si>
  <si>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</si>
  <si>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</si>
  <si>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</si>
  <si>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</si>
  <si>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</si>
  <si>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</si>
  <si>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</si>
  <si>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</si>
  <si>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</si>
  <si>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</si>
  <si>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</si>
  <si>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</si>
  <si>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</si>
  <si>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</si>
  <si>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</si>
  <si>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</si>
  <si>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</si>
  <si>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</si>
  <si>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r>
      <t xml:space="preserve">When you select </t>
    </r>
    <r>
      <rPr>
        <b/>
        <sz val="11"/>
        <rFont val="Abadi MT Condensed"/>
        <family val="2"/>
      </rPr>
      <t>Auto Allocation</t>
    </r>
    <r>
      <rPr>
        <sz val="11"/>
        <rFont val="Abadi MT Condensed"/>
        <family val="2"/>
      </rPr>
      <t xml:space="preserve"> method, the wedding budget is allocated automatically as you enter the amounts on </t>
    </r>
    <r>
      <rPr>
        <b/>
        <sz val="11"/>
        <rFont val="Abadi MT Condensed"/>
        <family val="2"/>
      </rPr>
      <t>Wedding Budget</t>
    </r>
    <r>
      <rPr>
        <sz val="11"/>
        <rFont val="Abadi MT Condensed"/>
        <family val="2"/>
      </rPr>
      <t xml:space="preserve"> tab, so that at the end you are able to view how your budget is allocated between the categories.
</t>
    </r>
    <r>
      <rPr>
        <b/>
        <sz val="11"/>
        <rFont val="Abadi MT Condensed"/>
        <family val="2"/>
      </rPr>
      <t>Mannual Allocation</t>
    </r>
    <r>
      <rPr>
        <sz val="11"/>
        <rFont val="Abadi MT Condensed"/>
        <family val="2"/>
      </rPr>
      <t xml:space="preserve"> method helps to specify the amount for specific category by manually adjusting percentages.</t>
    </r>
  </si>
  <si>
    <r>
      <t xml:space="preserve">This EULA grants you the right to download this TEMPLATE free of charge for </t>
    </r>
    <r>
      <rPr>
        <b/>
        <sz val="10"/>
        <color indexed="8"/>
        <rFont val="Abadi MT Condensed"/>
        <family val="2"/>
      </rPr>
      <t>personal use or use within your family</t>
    </r>
    <r>
      <rPr>
        <b/>
        <sz val="10"/>
        <rFont val="Abadi MT Condensed"/>
        <family val="2"/>
      </rPr>
      <t>.</t>
    </r>
  </si>
  <si>
    <r>
      <t xml:space="preserve">You may customize this </t>
    </r>
    <r>
      <rPr>
        <b/>
        <sz val="10"/>
        <rFont val="Abadi MT Condensed"/>
        <family val="2"/>
      </rPr>
      <t>TEMPLATE</t>
    </r>
    <r>
      <rPr>
        <sz val="10"/>
        <rFont val="Abadi MT Condensed"/>
        <family val="2"/>
      </rPr>
      <t xml:space="preserve"> with you personal information and use for its intended purpose in personal calculations</t>
    </r>
  </si>
  <si>
    <r>
      <t xml:space="preserve">permission of </t>
    </r>
    <r>
      <rPr>
        <b/>
        <sz val="11"/>
        <color indexed="8"/>
        <rFont val="Abadi MT Condensed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</si>
  <si>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Abadi MT Condensed"/>
        <family val="2"/>
      </rPr>
      <t>TEMPLATE</t>
    </r>
    <r>
      <rPr>
        <sz val="11"/>
        <color indexed="8"/>
        <rFont val="Abadi MT Condensed"/>
        <family val="2"/>
      </rPr>
      <t xml:space="preserve"> in any stand-alone products that contain only the TEMPLATE, or as part of any other </t>
    </r>
  </si>
  <si>
    <r>
      <t xml:space="preserve">Without prejudice to any other rights, </t>
    </r>
    <r>
      <rPr>
        <b/>
        <sz val="11"/>
        <rFont val="Abadi MT Condensed"/>
        <family val="2"/>
      </rPr>
      <t>Spreadsheet123.com</t>
    </r>
    <r>
      <rPr>
        <sz val="11"/>
        <rFont val="Abadi MT Condensed"/>
        <family val="2"/>
      </rPr>
      <t xml:space="preserve"> may terminate this EULA if you fail to comply with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</si>
</sst>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_-* #,##0.00_-;\-* #,##0.00_-;_-* &quot;-&quot;??_-;_-@_-"/>
    <numFmt numFmtId="165" formatCode="0.0%"/>
    <numFmt numFmtId="166" formatCode="&quot;£&quot;#,##0.00"/>
    <numFmt numFmtId="167" formatCode="_-* #,##0.00_-;[Red]__\-* #,##0.00_-;_-* &quot;-&quot;??_-;_-@_-"/>
  </numFmts>
  <fonts count="34" x14ac:knownFonts="1"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</font>
    <font>
      <sz val="24"/>
      <color indexed="9"/>
      <name val="Abadi MT Condensed"/>
      <family val="2"/>
    </font>
    <font>
      <sz val="22"/>
      <color indexed="8"/>
      <name val="Abadi MT Condensed"/>
      <family val="2"/>
    </font>
    <font>
      <sz val="10"/>
      <name val="Abadi MT Condensed"/>
      <family val="2"/>
    </font>
    <font>
      <sz val="9"/>
      <name val="Abadi MT Condensed"/>
      <family val="2"/>
    </font>
    <font>
      <b/>
      <sz val="10"/>
      <name val="Abadi MT Condensed"/>
      <family val="2"/>
    </font>
    <font>
      <sz val="11"/>
      <name val="Abadi MT Condensed"/>
      <family val="2"/>
    </font>
    <font>
      <b/>
      <sz val="10"/>
      <color indexed="18"/>
      <name val="Abadi MT Condensed"/>
      <family val="2"/>
    </font>
    <font>
      <sz val="11"/>
      <color indexed="18"/>
      <name val="Abadi MT Condensed"/>
      <family val="2"/>
    </font>
    <font>
      <sz val="12"/>
      <name val="Abadi MT Condensed"/>
      <family val="2"/>
    </font>
    <font>
      <b/>
      <sz val="12"/>
      <color indexed="23"/>
      <name val="Abadi MT Condensed"/>
      <family val="2"/>
    </font>
    <font>
      <b/>
      <sz val="12"/>
      <color indexed="10"/>
      <name val="Abadi MT Condensed"/>
      <family val="2"/>
    </font>
    <font>
      <sz val="11"/>
      <color indexed="8"/>
      <name val="Abadi MT Condensed"/>
      <family val="2"/>
    </font>
    <font>
      <sz val="10"/>
      <color indexed="8"/>
      <name val="Abadi MT Condensed"/>
      <family val="2"/>
    </font>
    <font>
      <sz val="10"/>
      <color indexed="47"/>
      <name val="Abadi MT Condensed"/>
      <family val="2"/>
    </font>
    <font>
      <b/>
      <sz val="10"/>
      <color indexed="10"/>
      <name val="Abadi MT Condensed"/>
      <family val="2"/>
    </font>
    <font>
      <sz val="10"/>
      <color indexed="60"/>
      <name val="Abadi MT Condensed"/>
      <family val="2"/>
    </font>
    <font>
      <b/>
      <sz val="11"/>
      <name val="Abadi MT Condensed"/>
      <family val="2"/>
    </font>
    <font>
      <b/>
      <sz val="11"/>
      <color theme="0"/>
      <name val="Abadi MT Condensed"/>
      <family val="2"/>
    </font>
    <font>
      <sz val="11"/>
      <color theme="0"/>
      <name val="Abadi MT Condensed"/>
      <family val="2"/>
    </font>
    <font>
      <sz val="13"/>
      <name val="Abadi MT Condensed"/>
      <family val="2"/>
    </font>
    <font>
      <b/>
      <sz val="9"/>
      <name val="Abadi MT Condensed"/>
      <family val="2"/>
    </font>
    <font>
      <sz val="24"/>
      <color theme="0"/>
      <name val="Abadi MT Condensed"/>
      <family val="2"/>
    </font>
    <font>
      <b/>
      <sz val="22"/>
      <color indexed="18"/>
      <name val="Abadi MT Condensed"/>
      <family val="2"/>
    </font>
    <font>
      <sz val="18"/>
      <color indexed="18"/>
      <name val="Abadi MT Condensed"/>
      <family val="2"/>
    </font>
    <font>
      <b/>
      <sz val="24"/>
      <color indexed="9"/>
      <name val="Abadi MT Condensed"/>
      <family val="2"/>
    </font>
    <font>
      <u/>
      <sz val="10"/>
      <name val="Abadi MT Condensed"/>
      <family val="2"/>
    </font>
    <font>
      <b/>
      <sz val="10"/>
      <color indexed="8"/>
      <name val="Abadi MT Condensed"/>
      <family val="2"/>
    </font>
    <font>
      <b/>
      <sz val="11"/>
      <color indexed="8"/>
      <name val="Abadi MT Condensed"/>
      <family val="2"/>
    </font>
    <font>
      <sz val="7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/>
      <top style="hair">
        <color indexed="44"/>
      </top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7" fillId="0" borderId="0" xfId="0" applyFont="1" applyFill="1" applyBorder="1"/>
    <xf numFmtId="0" fontId="10" fillId="0" borderId="0" xfId="0" applyFont="1" applyFill="1"/>
    <xf numFmtId="0" fontId="9" fillId="2" borderId="0" xfId="0" applyFont="1" applyFill="1" applyBorder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 applyProtection="1">
      <alignment horizontal="right" vertical="center" indent="1"/>
    </xf>
    <xf numFmtId="167" fontId="12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/>
    <xf numFmtId="0" fontId="10" fillId="0" borderId="0" xfId="0" applyFont="1" applyFill="1" applyBorder="1"/>
    <xf numFmtId="0" fontId="14" fillId="0" borderId="0" xfId="0" applyNumberFormat="1" applyFont="1" applyFill="1" applyBorder="1" applyAlignment="1" applyProtection="1">
      <alignment horizontal="right"/>
    </xf>
    <xf numFmtId="8" fontId="15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3" borderId="0" xfId="0" applyNumberFormat="1" applyFont="1" applyFill="1" applyBorder="1" applyAlignment="1" applyProtection="1">
      <alignment horizontal="left" vertical="center" indent="1"/>
    </xf>
    <xf numFmtId="0" fontId="18" fillId="3" borderId="0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horizontal="right" vertical="center"/>
    </xf>
    <xf numFmtId="164" fontId="18" fillId="3" borderId="0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center"/>
    </xf>
    <xf numFmtId="164" fontId="7" fillId="0" borderId="2" xfId="0" applyNumberFormat="1" applyFont="1" applyFill="1" applyBorder="1" applyAlignment="1" applyProtection="1">
      <alignment horizontal="right" vertical="center" indent="1"/>
    </xf>
    <xf numFmtId="164" fontId="7" fillId="0" borderId="3" xfId="0" applyNumberFormat="1" applyFont="1" applyFill="1" applyBorder="1" applyAlignment="1" applyProtection="1">
      <alignment horizontal="right" vertical="center" indent="1"/>
    </xf>
    <xf numFmtId="167" fontId="7" fillId="3" borderId="0" xfId="0" applyNumberFormat="1" applyFont="1" applyFill="1" applyBorder="1" applyAlignment="1" applyProtection="1">
      <alignment horizontal="right" vertical="center" indent="1"/>
    </xf>
    <xf numFmtId="0" fontId="17" fillId="3" borderId="0" xfId="0" applyFont="1" applyFill="1" applyAlignment="1">
      <alignment vertical="center"/>
    </xf>
    <xf numFmtId="164" fontId="7" fillId="0" borderId="4" xfId="0" applyNumberFormat="1" applyFont="1" applyFill="1" applyBorder="1" applyAlignment="1" applyProtection="1">
      <alignment horizontal="right" vertical="center" indent="1"/>
    </xf>
    <xf numFmtId="164" fontId="7" fillId="0" borderId="5" xfId="0" applyNumberFormat="1" applyFont="1" applyFill="1" applyBorder="1" applyAlignment="1" applyProtection="1">
      <alignment horizontal="right" vertical="center" indent="1"/>
    </xf>
    <xf numFmtId="0" fontId="7" fillId="3" borderId="0" xfId="0" applyNumberFormat="1" applyFont="1" applyFill="1" applyBorder="1" applyAlignment="1" applyProtection="1">
      <alignment horizontal="left" vertical="center" indent="2"/>
    </xf>
    <xf numFmtId="0" fontId="7" fillId="3" borderId="0" xfId="0" applyNumberFormat="1" applyFont="1" applyFill="1" applyBorder="1" applyAlignment="1" applyProtection="1">
      <alignment vertical="center"/>
    </xf>
    <xf numFmtId="164" fontId="7" fillId="0" borderId="6" xfId="0" applyNumberFormat="1" applyFont="1" applyFill="1" applyBorder="1" applyAlignment="1" applyProtection="1">
      <alignment horizontal="right" vertical="center" indent="1"/>
    </xf>
    <xf numFmtId="164" fontId="7" fillId="0" borderId="7" xfId="0" applyNumberFormat="1" applyFont="1" applyFill="1" applyBorder="1" applyAlignment="1" applyProtection="1">
      <alignment horizontal="right" vertical="center" indent="1"/>
    </xf>
    <xf numFmtId="4" fontId="7" fillId="3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8" fontId="19" fillId="0" borderId="0" xfId="0" applyNumberFormat="1" applyFont="1" applyFill="1" applyBorder="1" applyAlignment="1" applyProtection="1">
      <alignment horizontal="right" vertical="center"/>
    </xf>
    <xf numFmtId="0" fontId="9" fillId="3" borderId="0" xfId="0" applyNumberFormat="1" applyFont="1" applyFill="1" applyBorder="1" applyAlignment="1" applyProtection="1">
      <alignment horizontal="left" vertical="center" indent="1"/>
    </xf>
    <xf numFmtId="0" fontId="9" fillId="3" borderId="0" xfId="0" applyNumberFormat="1" applyFont="1" applyFill="1" applyBorder="1" applyAlignment="1" applyProtection="1">
      <alignment vertical="center"/>
    </xf>
    <xf numFmtId="0" fontId="7" fillId="3" borderId="0" xfId="0" applyNumberFormat="1" applyFont="1" applyFill="1" applyBorder="1" applyAlignment="1" applyProtection="1">
      <alignment horizontal="right" vertical="center"/>
    </xf>
    <xf numFmtId="164" fontId="20" fillId="3" borderId="0" xfId="0" applyNumberFormat="1" applyFont="1" applyFill="1" applyBorder="1" applyAlignment="1" applyProtection="1">
      <alignment horizontal="right" vertical="center"/>
    </xf>
    <xf numFmtId="0" fontId="17" fillId="3" borderId="0" xfId="0" applyFont="1" applyFill="1" applyBorder="1" applyAlignment="1">
      <alignment vertical="center"/>
    </xf>
    <xf numFmtId="0" fontId="7" fillId="3" borderId="0" xfId="0" applyNumberFormat="1" applyFont="1" applyFill="1" applyBorder="1" applyAlignment="1" applyProtection="1">
      <alignment horizontal="left" vertical="center" indent="1"/>
    </xf>
    <xf numFmtId="164" fontId="7" fillId="0" borderId="2" xfId="0" applyNumberFormat="1" applyFont="1" applyFill="1" applyBorder="1" applyAlignment="1" applyProtection="1">
      <alignment horizontal="right" vertical="center"/>
    </xf>
    <xf numFmtId="164" fontId="7" fillId="0" borderId="3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Fill="1" applyBorder="1" applyAlignment="1" applyProtection="1">
      <alignment horizontal="right" vertical="center"/>
    </xf>
    <xf numFmtId="164" fontId="7" fillId="0" borderId="5" xfId="0" applyNumberFormat="1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horizontal="right" vertical="center"/>
    </xf>
    <xf numFmtId="164" fontId="7" fillId="0" borderId="7" xfId="0" applyNumberFormat="1" applyFont="1" applyFill="1" applyBorder="1" applyAlignment="1" applyProtection="1">
      <alignment horizontal="right" vertical="center"/>
    </xf>
    <xf numFmtId="0" fontId="17" fillId="0" borderId="0" xfId="0" applyFont="1" applyFill="1"/>
    <xf numFmtId="0" fontId="17" fillId="0" borderId="0" xfId="0" applyFont="1" applyFill="1" applyBorder="1"/>
    <xf numFmtId="0" fontId="17" fillId="3" borderId="0" xfId="0" applyFont="1" applyFill="1" applyBorder="1"/>
    <xf numFmtId="0" fontId="17" fillId="3" borderId="0" xfId="0" applyFont="1" applyFill="1"/>
    <xf numFmtId="0" fontId="5" fillId="5" borderId="0" xfId="0" applyFont="1" applyFill="1" applyAlignment="1">
      <alignment horizontal="left" vertical="center"/>
    </xf>
    <xf numFmtId="0" fontId="22" fillId="5" borderId="0" xfId="0" applyNumberFormat="1" applyFont="1" applyFill="1" applyBorder="1" applyAlignment="1" applyProtection="1">
      <alignment horizontal="left" vertical="center" indent="1"/>
    </xf>
    <xf numFmtId="0" fontId="22" fillId="5" borderId="0" xfId="0" applyNumberFormat="1" applyFont="1" applyFill="1" applyBorder="1" applyAlignment="1" applyProtection="1">
      <alignment vertical="center"/>
    </xf>
    <xf numFmtId="167" fontId="22" fillId="5" borderId="0" xfId="0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applyNumberFormat="1" applyFont="1" applyFill="1" applyBorder="1" applyAlignment="1" applyProtection="1">
      <alignment horizontal="left" vertical="center"/>
    </xf>
    <xf numFmtId="167" fontId="22" fillId="5" borderId="0" xfId="0" applyNumberFormat="1" applyFont="1" applyFill="1" applyAlignment="1">
      <alignment vertical="center"/>
    </xf>
    <xf numFmtId="0" fontId="22" fillId="5" borderId="0" xfId="0" applyFont="1" applyFill="1" applyBorder="1"/>
    <xf numFmtId="0" fontId="22" fillId="5" borderId="0" xfId="0" applyFont="1" applyFill="1"/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 indent="2"/>
    </xf>
    <xf numFmtId="0" fontId="2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right" vertical="center" indent="1"/>
    </xf>
    <xf numFmtId="4" fontId="8" fillId="0" borderId="11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4" fontId="25" fillId="0" borderId="0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>
      <alignment horizontal="left" vertical="center" wrapText="1" indent="1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indent="2"/>
    </xf>
    <xf numFmtId="4" fontId="8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>
      <alignment horizontal="left" vertical="center" indent="1"/>
    </xf>
    <xf numFmtId="164" fontId="7" fillId="2" borderId="0" xfId="0" applyNumberFormat="1" applyFont="1" applyFill="1" applyBorder="1" applyAlignment="1" applyProtection="1">
      <alignment horizontal="right" vertical="center"/>
    </xf>
    <xf numFmtId="165" fontId="7" fillId="2" borderId="0" xfId="0" applyNumberFormat="1" applyFont="1" applyFill="1" applyBorder="1" applyAlignment="1" applyProtection="1">
      <alignment horizontal="center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2"/>
    </xf>
    <xf numFmtId="165" fontId="7" fillId="2" borderId="0" xfId="0" applyNumberFormat="1" applyFont="1" applyFill="1" applyBorder="1" applyAlignment="1" applyProtection="1">
      <alignment horizontal="right" vertical="center"/>
    </xf>
    <xf numFmtId="166" fontId="7" fillId="2" borderId="0" xfId="0" applyNumberFormat="1" applyFont="1" applyFill="1" applyBorder="1" applyAlignment="1" applyProtection="1">
      <alignment horizontal="right" vertical="center"/>
    </xf>
    <xf numFmtId="165" fontId="7" fillId="0" borderId="8" xfId="0" applyNumberFormat="1" applyFont="1" applyFill="1" applyBorder="1" applyAlignment="1" applyProtection="1">
      <alignment horizontal="center" vertical="center"/>
    </xf>
    <xf numFmtId="165" fontId="7" fillId="0" borderId="9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23" fillId="5" borderId="0" xfId="0" applyFont="1" applyFill="1" applyBorder="1" applyAlignment="1">
      <alignment horizontal="left" vertical="center" indent="2"/>
    </xf>
    <xf numFmtId="4" fontId="23" fillId="5" borderId="0" xfId="0" applyNumberFormat="1" applyFont="1" applyFill="1" applyBorder="1" applyAlignment="1" applyProtection="1">
      <alignment horizontal="left" vertical="center" indent="1"/>
    </xf>
    <xf numFmtId="4" fontId="23" fillId="5" borderId="0" xfId="0" applyNumberFormat="1" applyFont="1" applyFill="1" applyBorder="1" applyAlignment="1" applyProtection="1">
      <alignment horizontal="center" vertical="center"/>
    </xf>
    <xf numFmtId="4" fontId="23" fillId="5" borderId="0" xfId="0" applyNumberFormat="1" applyFont="1" applyFill="1" applyBorder="1" applyAlignment="1" applyProtection="1">
      <alignment horizontal="left" vertical="center" wrapText="1" indent="1"/>
    </xf>
    <xf numFmtId="4" fontId="23" fillId="5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2" fontId="16" fillId="0" borderId="0" xfId="0" applyNumberFormat="1" applyFont="1" applyFill="1" applyBorder="1"/>
    <xf numFmtId="0" fontId="16" fillId="0" borderId="0" xfId="0" applyFont="1" applyFill="1" applyBorder="1" applyAlignment="1"/>
    <xf numFmtId="0" fontId="30" fillId="0" borderId="0" xfId="1" applyFont="1" applyBorder="1" applyAlignment="1" applyProtection="1"/>
    <xf numFmtId="0" fontId="10" fillId="0" borderId="0" xfId="0" applyFont="1" applyBorder="1"/>
    <xf numFmtId="0" fontId="10" fillId="0" borderId="0" xfId="0" applyFont="1" applyFill="1" applyBorder="1" applyAlignment="1" applyProtection="1">
      <alignment horizontal="right"/>
    </xf>
    <xf numFmtId="0" fontId="16" fillId="0" borderId="0" xfId="0" applyFont="1" applyBorder="1"/>
    <xf numFmtId="0" fontId="21" fillId="4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ill>
        <patternFill patternType="lightGray"/>
      </fill>
    </dxf>
    <dxf>
      <fill>
        <patternFill patternType="lightGray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tabSelected="1" topLeftCell="A108" workbookViewId="0">
      <selection activeCell="M118" sqref="M118"/>
    </sheetView>
  </sheetViews>
  <sheetFormatPr defaultRowHeight="15" x14ac:dyDescent="0.25"/>
  <cols>
    <col min="1" max="1" width="16.5703125" style="28" customWidth="1"/>
    <col min="2" max="4" width="12.28515625" style="28" customWidth="1"/>
    <col min="5" max="5" width="20" style="28" customWidth="1"/>
    <col min="6" max="8" width="12.28515625" style="28" customWidth="1"/>
    <col min="9" max="9" width="13.140625" style="28" customWidth="1"/>
    <col min="10" max="10" width="1.7109375" style="28" customWidth="1"/>
    <col min="11" max="16384" width="9.140625" style="28"/>
  </cols>
  <sheetData>
    <row r="1" spans="1:10" s="1" customFormat="1" ht="35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" customFormat="1" ht="18" customHeight="1" x14ac:dyDescent="0.25">
      <c r="A2" s="2"/>
      <c r="B2" s="2"/>
      <c r="C2" s="2"/>
      <c r="D2" s="2"/>
      <c r="E2" s="2"/>
      <c r="F2" s="2"/>
      <c r="G2" s="2"/>
      <c r="H2" s="2"/>
      <c r="J2" s="4"/>
    </row>
    <row r="3" spans="1:10" s="7" customFormat="1" ht="18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</row>
    <row r="4" spans="1:10" s="7" customFormat="1" ht="6.95" customHeight="1" x14ac:dyDescent="0.25">
      <c r="A4" s="8"/>
      <c r="B4" s="8"/>
      <c r="C4" s="8"/>
      <c r="D4" s="8"/>
      <c r="E4" s="8"/>
      <c r="F4" s="8"/>
      <c r="G4" s="8"/>
      <c r="H4" s="8"/>
      <c r="I4" s="9"/>
      <c r="J4" s="9"/>
    </row>
    <row r="5" spans="1:10" s="15" customFormat="1" ht="18" customHeight="1" x14ac:dyDescent="0.25">
      <c r="A5" s="10"/>
      <c r="B5" s="11"/>
      <c r="C5" s="12" t="s">
        <v>92</v>
      </c>
      <c r="D5" s="12" t="s">
        <v>95</v>
      </c>
      <c r="E5" s="10"/>
      <c r="F5" s="10"/>
      <c r="G5" s="13" t="s">
        <v>90</v>
      </c>
      <c r="H5" s="12" t="s">
        <v>92</v>
      </c>
      <c r="I5" s="12" t="s">
        <v>94</v>
      </c>
      <c r="J5" s="14"/>
    </row>
    <row r="6" spans="1:10" s="15" customFormat="1" ht="18" customHeight="1" x14ac:dyDescent="0.25">
      <c r="A6" s="16" t="s">
        <v>93</v>
      </c>
      <c r="B6" s="17">
        <v>25000</v>
      </c>
      <c r="C6" s="18">
        <f>H6</f>
        <v>5710</v>
      </c>
      <c r="D6" s="18">
        <f>B6-C6</f>
        <v>19290</v>
      </c>
      <c r="E6" s="11"/>
      <c r="F6" s="16" t="s">
        <v>91</v>
      </c>
      <c r="G6" s="19">
        <f>SUM(G24,G87,G53,G43,G76,G98,G112,G68,G33,G128)</f>
        <v>5615</v>
      </c>
      <c r="H6" s="19">
        <f>SUM(H24,H87,H53,H43,H76,H98,H112,H68,H33,H128)</f>
        <v>5710</v>
      </c>
      <c r="I6" s="20">
        <f>G6-H6</f>
        <v>-95</v>
      </c>
      <c r="J6" s="14"/>
    </row>
    <row r="7" spans="1:10" s="24" customFormat="1" ht="6.95" customHeight="1" x14ac:dyDescent="0.25">
      <c r="A7" s="21"/>
      <c r="B7" s="21"/>
      <c r="C7" s="21"/>
      <c r="D7" s="21"/>
      <c r="E7" s="21"/>
      <c r="F7" s="21"/>
      <c r="G7" s="22"/>
      <c r="H7" s="22"/>
      <c r="I7" s="22"/>
      <c r="J7" s="23"/>
    </row>
    <row r="8" spans="1:10" ht="18" customHeight="1" x14ac:dyDescent="0.25">
      <c r="A8" s="25"/>
      <c r="B8" s="25"/>
      <c r="C8" s="25"/>
      <c r="D8" s="25"/>
      <c r="E8" s="25"/>
      <c r="F8" s="25"/>
      <c r="G8" s="26"/>
      <c r="H8" s="26"/>
      <c r="I8" s="26"/>
      <c r="J8" s="27"/>
    </row>
    <row r="9" spans="1:10" s="33" customFormat="1" ht="18" customHeight="1" x14ac:dyDescent="0.25">
      <c r="A9" s="29"/>
      <c r="B9" s="29"/>
      <c r="C9" s="29"/>
      <c r="D9" s="29"/>
      <c r="E9" s="29"/>
      <c r="F9" s="29"/>
      <c r="G9" s="30" t="s">
        <v>90</v>
      </c>
      <c r="H9" s="31" t="s">
        <v>92</v>
      </c>
      <c r="I9" s="31" t="s">
        <v>94</v>
      </c>
      <c r="J9" s="32"/>
    </row>
    <row r="10" spans="1:10" s="29" customFormat="1" ht="18" customHeight="1" x14ac:dyDescent="0.25">
      <c r="A10" s="71" t="s">
        <v>80</v>
      </c>
      <c r="B10" s="72"/>
      <c r="C10" s="72"/>
      <c r="D10" s="72"/>
      <c r="E10" s="72"/>
      <c r="F10" s="72"/>
      <c r="G10" s="73">
        <f>IF('Budget Estimator'!$C$4="Auto Allocation",'Budget Estimator'!$D12,'Budget Estimator'!$G12)</f>
        <v>3851.2911843276938</v>
      </c>
      <c r="H10" s="73"/>
      <c r="I10" s="73">
        <f>IF(H24=0,0,G10-H24)</f>
        <v>2981.2911843276938</v>
      </c>
      <c r="J10" s="74"/>
    </row>
    <row r="11" spans="1:10" s="29" customFormat="1" ht="6.95" customHeight="1" x14ac:dyDescent="0.25">
      <c r="A11" s="34"/>
      <c r="B11" s="35"/>
      <c r="C11" s="35"/>
      <c r="D11" s="35"/>
      <c r="E11" s="35"/>
      <c r="F11" s="35"/>
      <c r="G11" s="36"/>
      <c r="H11" s="37"/>
      <c r="I11" s="37"/>
      <c r="J11" s="38"/>
    </row>
    <row r="12" spans="1:10" s="33" customFormat="1" ht="18" customHeight="1" x14ac:dyDescent="0.25">
      <c r="A12" s="39" t="s">
        <v>1</v>
      </c>
      <c r="B12" s="40"/>
      <c r="C12" s="40"/>
      <c r="D12" s="40"/>
      <c r="E12" s="40"/>
      <c r="F12" s="40"/>
      <c r="G12" s="41">
        <v>270</v>
      </c>
      <c r="H12" s="42">
        <v>275</v>
      </c>
      <c r="I12" s="43">
        <f>IF(OR(ISBLANK(G12),ISBLANK(H12)),0,G12-H12)</f>
        <v>-5</v>
      </c>
      <c r="J12" s="44"/>
    </row>
    <row r="13" spans="1:10" s="33" customFormat="1" ht="18" customHeight="1" x14ac:dyDescent="0.25">
      <c r="A13" s="39" t="s">
        <v>3</v>
      </c>
      <c r="B13" s="40"/>
      <c r="C13" s="40"/>
      <c r="D13" s="40"/>
      <c r="E13" s="40"/>
      <c r="F13" s="40"/>
      <c r="G13" s="45">
        <v>340</v>
      </c>
      <c r="H13" s="46">
        <v>329</v>
      </c>
      <c r="I13" s="43">
        <f t="shared" ref="I13:I22" si="0">IF(OR(ISBLANK(G13),ISBLANK(H13)),0,G13-H13)</f>
        <v>11</v>
      </c>
      <c r="J13" s="44"/>
    </row>
    <row r="14" spans="1:10" s="33" customFormat="1" ht="18" customHeight="1" x14ac:dyDescent="0.25">
      <c r="A14" s="47" t="s">
        <v>5</v>
      </c>
      <c r="B14" s="48"/>
      <c r="C14" s="48"/>
      <c r="D14" s="48"/>
      <c r="E14" s="48"/>
      <c r="F14" s="48"/>
      <c r="G14" s="45"/>
      <c r="H14" s="46"/>
      <c r="I14" s="43">
        <f t="shared" si="0"/>
        <v>0</v>
      </c>
      <c r="J14" s="44"/>
    </row>
    <row r="15" spans="1:10" s="33" customFormat="1" ht="18" customHeight="1" x14ac:dyDescent="0.25">
      <c r="A15" s="47" t="s">
        <v>6</v>
      </c>
      <c r="B15" s="48"/>
      <c r="C15" s="48"/>
      <c r="D15" s="48"/>
      <c r="E15" s="48"/>
      <c r="F15" s="48"/>
      <c r="G15" s="45">
        <v>135</v>
      </c>
      <c r="H15" s="46">
        <v>146</v>
      </c>
      <c r="I15" s="43">
        <f t="shared" si="0"/>
        <v>-11</v>
      </c>
      <c r="J15" s="44"/>
    </row>
    <row r="16" spans="1:10" s="33" customFormat="1" ht="18" customHeight="1" x14ac:dyDescent="0.25">
      <c r="A16" s="47" t="s">
        <v>7</v>
      </c>
      <c r="B16" s="48"/>
      <c r="C16" s="48"/>
      <c r="D16" s="48"/>
      <c r="E16" s="48"/>
      <c r="F16" s="48"/>
      <c r="G16" s="45">
        <v>120</v>
      </c>
      <c r="H16" s="46">
        <v>120</v>
      </c>
      <c r="I16" s="43">
        <f t="shared" si="0"/>
        <v>0</v>
      </c>
      <c r="J16" s="44"/>
    </row>
    <row r="17" spans="1:10" s="33" customFormat="1" ht="18" customHeight="1" x14ac:dyDescent="0.25">
      <c r="A17" s="47" t="s">
        <v>8</v>
      </c>
      <c r="B17" s="48"/>
      <c r="C17" s="48"/>
      <c r="D17" s="48"/>
      <c r="E17" s="48"/>
      <c r="F17" s="48"/>
      <c r="G17" s="45"/>
      <c r="H17" s="46"/>
      <c r="I17" s="43">
        <f t="shared" si="0"/>
        <v>0</v>
      </c>
      <c r="J17" s="44"/>
    </row>
    <row r="18" spans="1:10" s="33" customFormat="1" ht="18" customHeight="1" x14ac:dyDescent="0.25">
      <c r="A18" s="47" t="s">
        <v>9</v>
      </c>
      <c r="B18" s="48"/>
      <c r="C18" s="48"/>
      <c r="D18" s="48"/>
      <c r="E18" s="48"/>
      <c r="F18" s="48"/>
      <c r="G18" s="45"/>
      <c r="H18" s="46"/>
      <c r="I18" s="43">
        <f t="shared" si="0"/>
        <v>0</v>
      </c>
      <c r="J18" s="44"/>
    </row>
    <row r="19" spans="1:10" s="33" customFormat="1" ht="18" customHeight="1" x14ac:dyDescent="0.25">
      <c r="A19" s="47" t="s">
        <v>10</v>
      </c>
      <c r="B19" s="48"/>
      <c r="C19" s="48"/>
      <c r="D19" s="48"/>
      <c r="E19" s="48"/>
      <c r="F19" s="48"/>
      <c r="G19" s="45"/>
      <c r="H19" s="46"/>
      <c r="I19" s="43">
        <f t="shared" si="0"/>
        <v>0</v>
      </c>
      <c r="J19" s="44"/>
    </row>
    <row r="20" spans="1:10" s="33" customFormat="1" ht="18" customHeight="1" x14ac:dyDescent="0.25">
      <c r="A20" s="47" t="s">
        <v>11</v>
      </c>
      <c r="B20" s="48"/>
      <c r="C20" s="48"/>
      <c r="D20" s="48"/>
      <c r="E20" s="48"/>
      <c r="F20" s="48"/>
      <c r="G20" s="45"/>
      <c r="H20" s="46"/>
      <c r="I20" s="43">
        <f t="shared" si="0"/>
        <v>0</v>
      </c>
      <c r="J20" s="44"/>
    </row>
    <row r="21" spans="1:10" s="33" customFormat="1" ht="18" customHeight="1" x14ac:dyDescent="0.25">
      <c r="A21" s="47" t="s">
        <v>13</v>
      </c>
      <c r="B21" s="48"/>
      <c r="C21" s="48"/>
      <c r="D21" s="48"/>
      <c r="E21" s="48"/>
      <c r="F21" s="48"/>
      <c r="G21" s="45"/>
      <c r="H21" s="46"/>
      <c r="I21" s="43">
        <f t="shared" si="0"/>
        <v>0</v>
      </c>
      <c r="J21" s="44"/>
    </row>
    <row r="22" spans="1:10" s="33" customFormat="1" ht="18" customHeight="1" x14ac:dyDescent="0.25">
      <c r="A22" s="47" t="s">
        <v>79</v>
      </c>
      <c r="B22" s="48"/>
      <c r="C22" s="48"/>
      <c r="D22" s="48"/>
      <c r="E22" s="48"/>
      <c r="F22" s="48"/>
      <c r="G22" s="49"/>
      <c r="H22" s="50"/>
      <c r="I22" s="43">
        <f t="shared" si="0"/>
        <v>0</v>
      </c>
      <c r="J22" s="44"/>
    </row>
    <row r="23" spans="1:10" s="33" customFormat="1" ht="6.95" customHeight="1" x14ac:dyDescent="0.25">
      <c r="A23" s="47"/>
      <c r="B23" s="48"/>
      <c r="C23" s="48"/>
      <c r="D23" s="48"/>
      <c r="E23" s="48"/>
      <c r="F23" s="48"/>
      <c r="G23" s="51"/>
      <c r="H23" s="51"/>
      <c r="I23" s="51"/>
      <c r="J23" s="44"/>
    </row>
    <row r="24" spans="1:10" s="33" customFormat="1" ht="18" customHeight="1" x14ac:dyDescent="0.25">
      <c r="A24" s="71" t="str">
        <f>"TOTAL "&amp;A10</f>
        <v>TOTAL APPAREL</v>
      </c>
      <c r="B24" s="72"/>
      <c r="C24" s="72"/>
      <c r="D24" s="72"/>
      <c r="E24" s="72"/>
      <c r="F24" s="72"/>
      <c r="G24" s="73">
        <f>SUM(G12:G22)</f>
        <v>865</v>
      </c>
      <c r="H24" s="73">
        <f>SUM(H12:H22)</f>
        <v>870</v>
      </c>
      <c r="I24" s="73">
        <f>SUM(I12:I22)</f>
        <v>-5</v>
      </c>
      <c r="J24" s="75"/>
    </row>
    <row r="25" spans="1:10" s="33" customFormat="1" ht="12" customHeight="1" x14ac:dyDescent="0.25">
      <c r="A25" s="52"/>
      <c r="B25" s="52"/>
      <c r="C25" s="52"/>
      <c r="D25" s="52"/>
      <c r="E25" s="52"/>
      <c r="F25" s="52"/>
      <c r="G25" s="53"/>
      <c r="H25" s="53"/>
      <c r="I25" s="53"/>
    </row>
    <row r="26" spans="1:10" s="29" customFormat="1" ht="18" customHeight="1" x14ac:dyDescent="0.25">
      <c r="A26" s="71" t="s">
        <v>81</v>
      </c>
      <c r="B26" s="72"/>
      <c r="C26" s="72"/>
      <c r="D26" s="72"/>
      <c r="E26" s="72"/>
      <c r="F26" s="72"/>
      <c r="G26" s="73">
        <f>IF('Budget Estimator'!$C$4="Auto Allocation",'Budget Estimator'!$D13,'Budget Estimator'!$G13)</f>
        <v>2671.4158504007123</v>
      </c>
      <c r="H26" s="73"/>
      <c r="I26" s="73">
        <f>IF(H33=0,0,G26-H33)</f>
        <v>2031.4158504007123</v>
      </c>
      <c r="J26" s="74"/>
    </row>
    <row r="27" spans="1:10" s="29" customFormat="1" ht="6.95" customHeight="1" x14ac:dyDescent="0.25">
      <c r="A27" s="34"/>
      <c r="B27" s="35"/>
      <c r="C27" s="35"/>
      <c r="D27" s="35"/>
      <c r="E27" s="35"/>
      <c r="F27" s="35"/>
      <c r="G27" s="36"/>
      <c r="H27" s="37"/>
      <c r="I27" s="37"/>
      <c r="J27" s="38"/>
    </row>
    <row r="28" spans="1:10" s="33" customFormat="1" ht="18" customHeight="1" x14ac:dyDescent="0.25">
      <c r="A28" s="47" t="s">
        <v>18</v>
      </c>
      <c r="B28" s="48"/>
      <c r="C28" s="48"/>
      <c r="D28" s="48"/>
      <c r="E28" s="48"/>
      <c r="F28" s="48"/>
      <c r="G28" s="41">
        <v>600</v>
      </c>
      <c r="H28" s="42">
        <v>640</v>
      </c>
      <c r="I28" s="43">
        <f>IF(OR(ISBLANK(G28),ISBLANK(H28)),0,G28-H28)</f>
        <v>-40</v>
      </c>
      <c r="J28" s="44"/>
    </row>
    <row r="29" spans="1:10" s="33" customFormat="1" ht="18" customHeight="1" x14ac:dyDescent="0.25">
      <c r="A29" s="47" t="s">
        <v>19</v>
      </c>
      <c r="B29" s="48"/>
      <c r="C29" s="48"/>
      <c r="D29" s="48"/>
      <c r="E29" s="48"/>
      <c r="F29" s="48"/>
      <c r="G29" s="45"/>
      <c r="H29" s="46"/>
      <c r="I29" s="43">
        <f>IF(OR(ISBLANK(G29),ISBLANK(H29)),0,G29-H29)</f>
        <v>0</v>
      </c>
      <c r="J29" s="44"/>
    </row>
    <row r="30" spans="1:10" s="33" customFormat="1" ht="18" customHeight="1" x14ac:dyDescent="0.25">
      <c r="A30" s="47" t="s">
        <v>20</v>
      </c>
      <c r="B30" s="48"/>
      <c r="C30" s="48"/>
      <c r="D30" s="48"/>
      <c r="E30" s="48"/>
      <c r="F30" s="48"/>
      <c r="G30" s="45"/>
      <c r="H30" s="46"/>
      <c r="I30" s="43">
        <f>IF(OR(ISBLANK(G30),ISBLANK(H30)),0,G30-H30)</f>
        <v>0</v>
      </c>
      <c r="J30" s="44"/>
    </row>
    <row r="31" spans="1:10" s="33" customFormat="1" ht="18" customHeight="1" x14ac:dyDescent="0.25">
      <c r="A31" s="47" t="s">
        <v>79</v>
      </c>
      <c r="B31" s="48"/>
      <c r="C31" s="48"/>
      <c r="D31" s="48"/>
      <c r="E31" s="48"/>
      <c r="F31" s="48"/>
      <c r="G31" s="49"/>
      <c r="H31" s="50"/>
      <c r="I31" s="43">
        <f>IF(OR(ISBLANK(G31),ISBLANK(H31)),0,G31-H31)</f>
        <v>0</v>
      </c>
      <c r="J31" s="44"/>
    </row>
    <row r="32" spans="1:10" s="33" customFormat="1" ht="6.95" customHeight="1" x14ac:dyDescent="0.25">
      <c r="A32" s="47"/>
      <c r="B32" s="48"/>
      <c r="C32" s="48"/>
      <c r="D32" s="48"/>
      <c r="E32" s="48"/>
      <c r="F32" s="48"/>
      <c r="G32" s="51"/>
      <c r="H32" s="51"/>
      <c r="I32" s="51"/>
      <c r="J32" s="44"/>
    </row>
    <row r="33" spans="1:10" s="33" customFormat="1" ht="18" customHeight="1" x14ac:dyDescent="0.25">
      <c r="A33" s="71" t="str">
        <f>"TOTAL "&amp;A26</f>
        <v>TOTAL TRANSPORTATION</v>
      </c>
      <c r="B33" s="72"/>
      <c r="C33" s="72"/>
      <c r="D33" s="72"/>
      <c r="E33" s="72"/>
      <c r="F33" s="72"/>
      <c r="G33" s="73">
        <f>SUM(G28:G31)</f>
        <v>600</v>
      </c>
      <c r="H33" s="73">
        <f>SUM(H28:H31)</f>
        <v>640</v>
      </c>
      <c r="I33" s="73">
        <f>SUM(I28:I31)</f>
        <v>-40</v>
      </c>
      <c r="J33" s="76"/>
    </row>
    <row r="34" spans="1:10" s="33" customFormat="1" ht="12" customHeight="1" x14ac:dyDescent="0.25"/>
    <row r="35" spans="1:10" s="29" customFormat="1" ht="18" customHeight="1" x14ac:dyDescent="0.25">
      <c r="A35" s="71" t="s">
        <v>82</v>
      </c>
      <c r="B35" s="72"/>
      <c r="C35" s="72"/>
      <c r="D35" s="72"/>
      <c r="E35" s="72"/>
      <c r="F35" s="72"/>
      <c r="G35" s="73">
        <f>IF('Budget Estimator'!$C$4="Auto Allocation",'Budget Estimator'!$D14,'Budget Estimator'!$G14)</f>
        <v>2671.4158504007123</v>
      </c>
      <c r="H35" s="73"/>
      <c r="I35" s="73">
        <f>IF(H43=0,0,G35-H43)</f>
        <v>2121.4158504007123</v>
      </c>
      <c r="J35" s="74"/>
    </row>
    <row r="36" spans="1:10" s="29" customFormat="1" ht="6.95" customHeight="1" x14ac:dyDescent="0.25">
      <c r="A36" s="54"/>
      <c r="B36" s="55"/>
      <c r="C36" s="55"/>
      <c r="D36" s="55"/>
      <c r="E36" s="55"/>
      <c r="F36" s="55"/>
      <c r="G36" s="56"/>
      <c r="H36" s="57"/>
      <c r="I36" s="57"/>
      <c r="J36" s="58"/>
    </row>
    <row r="37" spans="1:10" s="33" customFormat="1" ht="18" customHeight="1" x14ac:dyDescent="0.25">
      <c r="A37" s="47" t="s">
        <v>26</v>
      </c>
      <c r="B37" s="48"/>
      <c r="C37" s="48"/>
      <c r="D37" s="48"/>
      <c r="E37" s="48"/>
      <c r="F37" s="48"/>
      <c r="G37" s="41">
        <v>600</v>
      </c>
      <c r="H37" s="42">
        <v>550</v>
      </c>
      <c r="I37" s="43">
        <f>IF(OR(ISBLANK(G37),ISBLANK(H37)),0,G37-H37)</f>
        <v>50</v>
      </c>
      <c r="J37" s="44"/>
    </row>
    <row r="38" spans="1:10" s="33" customFormat="1" ht="18" customHeight="1" x14ac:dyDescent="0.25">
      <c r="A38" s="47" t="s">
        <v>27</v>
      </c>
      <c r="B38" s="48"/>
      <c r="C38" s="48"/>
      <c r="D38" s="48"/>
      <c r="E38" s="48"/>
      <c r="F38" s="48"/>
      <c r="G38" s="45"/>
      <c r="H38" s="46"/>
      <c r="I38" s="43">
        <f>IF(OR(ISBLANK(G38),ISBLANK(H38)),0,G38-H38)</f>
        <v>0</v>
      </c>
      <c r="J38" s="44"/>
    </row>
    <row r="39" spans="1:10" s="33" customFormat="1" ht="18" customHeight="1" x14ac:dyDescent="0.25">
      <c r="A39" s="47" t="s">
        <v>28</v>
      </c>
      <c r="B39" s="48"/>
      <c r="C39" s="48"/>
      <c r="D39" s="48"/>
      <c r="E39" s="48"/>
      <c r="F39" s="48"/>
      <c r="G39" s="45"/>
      <c r="H39" s="46"/>
      <c r="I39" s="43">
        <f>IF(OR(ISBLANK(G39),ISBLANK(H39)),0,G39-H39)</f>
        <v>0</v>
      </c>
      <c r="J39" s="44"/>
    </row>
    <row r="40" spans="1:10" s="33" customFormat="1" ht="18" customHeight="1" x14ac:dyDescent="0.25">
      <c r="A40" s="47" t="s">
        <v>29</v>
      </c>
      <c r="B40" s="48"/>
      <c r="C40" s="48"/>
      <c r="D40" s="48"/>
      <c r="E40" s="48"/>
      <c r="F40" s="48"/>
      <c r="G40" s="45"/>
      <c r="H40" s="46"/>
      <c r="I40" s="43">
        <f>IF(OR(ISBLANK(G40),ISBLANK(H40)),0,G40-H40)</f>
        <v>0</v>
      </c>
      <c r="J40" s="44"/>
    </row>
    <row r="41" spans="1:10" s="33" customFormat="1" ht="18" customHeight="1" x14ac:dyDescent="0.25">
      <c r="A41" s="47" t="s">
        <v>79</v>
      </c>
      <c r="B41" s="48"/>
      <c r="C41" s="48"/>
      <c r="D41" s="48"/>
      <c r="E41" s="48"/>
      <c r="F41" s="48"/>
      <c r="G41" s="49"/>
      <c r="H41" s="50"/>
      <c r="I41" s="43">
        <f>IF(OR(ISBLANK(G41),ISBLANK(H41)),0,G41-H41)</f>
        <v>0</v>
      </c>
      <c r="J41" s="44"/>
    </row>
    <row r="42" spans="1:10" s="33" customFormat="1" ht="6.95" customHeight="1" x14ac:dyDescent="0.25">
      <c r="A42" s="59"/>
      <c r="B42" s="48"/>
      <c r="C42" s="48"/>
      <c r="D42" s="48"/>
      <c r="E42" s="48"/>
      <c r="F42" s="48"/>
      <c r="G42" s="51"/>
      <c r="H42" s="51"/>
      <c r="I42" s="51"/>
      <c r="J42" s="44"/>
    </row>
    <row r="43" spans="1:10" s="33" customFormat="1" ht="18" customHeight="1" x14ac:dyDescent="0.25">
      <c r="A43" s="71" t="str">
        <f>"TOTAL "&amp;A35</f>
        <v>TOTAL FLOWERS</v>
      </c>
      <c r="B43" s="72"/>
      <c r="C43" s="72"/>
      <c r="D43" s="72"/>
      <c r="E43" s="72"/>
      <c r="F43" s="72"/>
      <c r="G43" s="73">
        <f>SUM(G37:G41)</f>
        <v>600</v>
      </c>
      <c r="H43" s="73">
        <f>SUM(H37:H41)</f>
        <v>550</v>
      </c>
      <c r="I43" s="73">
        <f>SUM(I37:I41)</f>
        <v>50</v>
      </c>
      <c r="J43" s="76"/>
    </row>
    <row r="44" spans="1:10" s="33" customFormat="1" ht="12" customHeight="1" x14ac:dyDescent="0.25"/>
    <row r="45" spans="1:10" s="29" customFormat="1" ht="18" customHeight="1" x14ac:dyDescent="0.25">
      <c r="A45" s="71" t="s">
        <v>83</v>
      </c>
      <c r="B45" s="72"/>
      <c r="C45" s="72"/>
      <c r="D45" s="72"/>
      <c r="E45" s="72"/>
      <c r="F45" s="72"/>
      <c r="G45" s="73">
        <f>IF('Budget Estimator'!$C$4="Auto Allocation",'Budget Estimator'!$D15,'Budget Estimator'!$G15)</f>
        <v>2671.4158504007123</v>
      </c>
      <c r="H45" s="73"/>
      <c r="I45" s="73">
        <f>IF(H53=0,0,G45-H53)</f>
        <v>2021.4158504007123</v>
      </c>
      <c r="J45" s="74"/>
    </row>
    <row r="46" spans="1:10" s="29" customFormat="1" ht="6.95" customHeight="1" x14ac:dyDescent="0.25">
      <c r="A46" s="54"/>
      <c r="B46" s="55"/>
      <c r="C46" s="55"/>
      <c r="D46" s="55"/>
      <c r="E46" s="55"/>
      <c r="F46" s="55"/>
      <c r="G46" s="56"/>
      <c r="H46" s="57"/>
      <c r="I46" s="57"/>
      <c r="J46" s="58"/>
    </row>
    <row r="47" spans="1:10" s="33" customFormat="1" ht="18" customHeight="1" x14ac:dyDescent="0.25">
      <c r="A47" s="47" t="s">
        <v>35</v>
      </c>
      <c r="B47" s="48"/>
      <c r="C47" s="48"/>
      <c r="D47" s="48"/>
      <c r="E47" s="48"/>
      <c r="F47" s="48"/>
      <c r="G47" s="60">
        <v>600</v>
      </c>
      <c r="H47" s="61">
        <v>650</v>
      </c>
      <c r="I47" s="43">
        <f>IF(OR(ISBLANK(G47),ISBLANK(H47)),0,G47-H47)</f>
        <v>-50</v>
      </c>
      <c r="J47" s="44"/>
    </row>
    <row r="48" spans="1:10" s="33" customFormat="1" ht="18" customHeight="1" x14ac:dyDescent="0.25">
      <c r="A48" s="47" t="s">
        <v>37</v>
      </c>
      <c r="B48" s="48"/>
      <c r="C48" s="48"/>
      <c r="D48" s="48"/>
      <c r="E48" s="48"/>
      <c r="F48" s="48"/>
      <c r="G48" s="62"/>
      <c r="H48" s="63"/>
      <c r="I48" s="43">
        <f>IF(OR(ISBLANK(G48),ISBLANK(H48)),0,G48-H48)</f>
        <v>0</v>
      </c>
      <c r="J48" s="44"/>
    </row>
    <row r="49" spans="1:10" s="33" customFormat="1" ht="18" customHeight="1" x14ac:dyDescent="0.25">
      <c r="A49" s="47" t="s">
        <v>39</v>
      </c>
      <c r="B49" s="48"/>
      <c r="C49" s="48"/>
      <c r="D49" s="48"/>
      <c r="E49" s="48"/>
      <c r="F49" s="48"/>
      <c r="G49" s="62"/>
      <c r="H49" s="63"/>
      <c r="I49" s="43">
        <f>IF(OR(ISBLANK(G49),ISBLANK(H49)),0,G49-H49)</f>
        <v>0</v>
      </c>
      <c r="J49" s="44"/>
    </row>
    <row r="50" spans="1:10" s="33" customFormat="1" ht="18" customHeight="1" x14ac:dyDescent="0.25">
      <c r="A50" s="47" t="s">
        <v>41</v>
      </c>
      <c r="B50" s="48"/>
      <c r="C50" s="48"/>
      <c r="D50" s="48"/>
      <c r="E50" s="48"/>
      <c r="F50" s="48"/>
      <c r="G50" s="62"/>
      <c r="H50" s="63"/>
      <c r="I50" s="43">
        <f>IF(OR(ISBLANK(G50),ISBLANK(H50)),0,G50-H50)</f>
        <v>0</v>
      </c>
      <c r="J50" s="44"/>
    </row>
    <row r="51" spans="1:10" s="33" customFormat="1" ht="18" customHeight="1" x14ac:dyDescent="0.25">
      <c r="A51" s="47" t="s">
        <v>79</v>
      </c>
      <c r="B51" s="48"/>
      <c r="C51" s="48"/>
      <c r="D51" s="48"/>
      <c r="E51" s="48"/>
      <c r="F51" s="48"/>
      <c r="G51" s="64"/>
      <c r="H51" s="65"/>
      <c r="I51" s="43">
        <f>IF(OR(ISBLANK(G51),ISBLANK(H51)),0,G51-H51)</f>
        <v>0</v>
      </c>
      <c r="J51" s="44"/>
    </row>
    <row r="52" spans="1:10" s="33" customFormat="1" ht="6.95" customHeight="1" x14ac:dyDescent="0.25">
      <c r="A52" s="59"/>
      <c r="B52" s="48"/>
      <c r="C52" s="48"/>
      <c r="D52" s="48"/>
      <c r="E52" s="48"/>
      <c r="F52" s="48"/>
      <c r="G52" s="51"/>
      <c r="H52" s="51"/>
      <c r="I52" s="51"/>
      <c r="J52" s="44"/>
    </row>
    <row r="53" spans="1:10" s="33" customFormat="1" ht="18" customHeight="1" x14ac:dyDescent="0.25">
      <c r="A53" s="71" t="str">
        <f>"TOTAL "&amp;A45</f>
        <v>TOTAL GIFTS</v>
      </c>
      <c r="B53" s="72"/>
      <c r="C53" s="72"/>
      <c r="D53" s="72"/>
      <c r="E53" s="72"/>
      <c r="F53" s="72"/>
      <c r="G53" s="73">
        <f>SUM(G47:G51)</f>
        <v>600</v>
      </c>
      <c r="H53" s="73">
        <f>SUM(H47:H51)</f>
        <v>650</v>
      </c>
      <c r="I53" s="73">
        <f>SUM(I47:I51)</f>
        <v>-50</v>
      </c>
      <c r="J53" s="76"/>
    </row>
    <row r="54" spans="1:10" s="33" customFormat="1" ht="12" customHeight="1" x14ac:dyDescent="0.25"/>
    <row r="55" spans="1:10" s="29" customFormat="1" ht="18" customHeight="1" x14ac:dyDescent="0.25">
      <c r="A55" s="71" t="s">
        <v>84</v>
      </c>
      <c r="B55" s="72"/>
      <c r="C55" s="72"/>
      <c r="D55" s="72"/>
      <c r="E55" s="72"/>
      <c r="F55" s="72"/>
      <c r="G55" s="73">
        <f>IF('Budget Estimator'!$C$4="Auto Allocation",'Budget Estimator'!$D16,'Budget Estimator'!$G16)</f>
        <v>4007.1237756010687</v>
      </c>
      <c r="H55" s="73"/>
      <c r="I55" s="73">
        <f>IF(H68=0,0,G55-H68)</f>
        <v>3157.1237756010687</v>
      </c>
      <c r="J55" s="74"/>
    </row>
    <row r="56" spans="1:10" s="29" customFormat="1" ht="6.95" customHeight="1" x14ac:dyDescent="0.25">
      <c r="A56" s="54"/>
      <c r="B56" s="55"/>
      <c r="C56" s="55"/>
      <c r="D56" s="55"/>
      <c r="E56" s="55"/>
      <c r="F56" s="55"/>
      <c r="G56" s="56"/>
      <c r="H56" s="57"/>
      <c r="I56" s="57"/>
      <c r="J56" s="58"/>
    </row>
    <row r="57" spans="1:10" s="33" customFormat="1" ht="18" customHeight="1" x14ac:dyDescent="0.25">
      <c r="A57" s="47" t="s">
        <v>43</v>
      </c>
      <c r="B57" s="48"/>
      <c r="C57" s="48"/>
      <c r="D57" s="48"/>
      <c r="E57" s="48"/>
      <c r="F57" s="48"/>
      <c r="G57" s="60">
        <v>900</v>
      </c>
      <c r="H57" s="61">
        <v>850</v>
      </c>
      <c r="I57" s="43">
        <f t="shared" ref="I57:I66" si="1">IF(OR(ISBLANK(G57),ISBLANK(H57)),0,G57-H57)</f>
        <v>50</v>
      </c>
      <c r="J57" s="44"/>
    </row>
    <row r="58" spans="1:10" s="33" customFormat="1" ht="18" customHeight="1" x14ac:dyDescent="0.25">
      <c r="A58" s="47" t="s">
        <v>45</v>
      </c>
      <c r="B58" s="48"/>
      <c r="C58" s="48"/>
      <c r="D58" s="48"/>
      <c r="E58" s="48"/>
      <c r="F58" s="48"/>
      <c r="G58" s="62"/>
      <c r="H58" s="63"/>
      <c r="I58" s="43">
        <f t="shared" si="1"/>
        <v>0</v>
      </c>
      <c r="J58" s="44"/>
    </row>
    <row r="59" spans="1:10" s="33" customFormat="1" ht="18" customHeight="1" x14ac:dyDescent="0.25">
      <c r="A59" s="47" t="s">
        <v>47</v>
      </c>
      <c r="B59" s="48"/>
      <c r="C59" s="48"/>
      <c r="D59" s="48"/>
      <c r="E59" s="48"/>
      <c r="F59" s="48"/>
      <c r="G59" s="62"/>
      <c r="H59" s="63"/>
      <c r="I59" s="43">
        <f t="shared" si="1"/>
        <v>0</v>
      </c>
      <c r="J59" s="44"/>
    </row>
    <row r="60" spans="1:10" s="33" customFormat="1" ht="18" customHeight="1" x14ac:dyDescent="0.25">
      <c r="A60" s="47" t="s">
        <v>49</v>
      </c>
      <c r="B60" s="48"/>
      <c r="C60" s="48"/>
      <c r="D60" s="48"/>
      <c r="E60" s="48"/>
      <c r="F60" s="48"/>
      <c r="G60" s="62"/>
      <c r="H60" s="63"/>
      <c r="I60" s="43">
        <f t="shared" si="1"/>
        <v>0</v>
      </c>
      <c r="J60" s="44"/>
    </row>
    <row r="61" spans="1:10" s="33" customFormat="1" ht="18" customHeight="1" x14ac:dyDescent="0.25">
      <c r="A61" s="47" t="s">
        <v>51</v>
      </c>
      <c r="B61" s="48"/>
      <c r="C61" s="48"/>
      <c r="D61" s="48"/>
      <c r="E61" s="48"/>
      <c r="F61" s="48"/>
      <c r="G61" s="62"/>
      <c r="H61" s="63"/>
      <c r="I61" s="43">
        <f t="shared" si="1"/>
        <v>0</v>
      </c>
      <c r="J61" s="44"/>
    </row>
    <row r="62" spans="1:10" s="33" customFormat="1" ht="18" customHeight="1" x14ac:dyDescent="0.25">
      <c r="A62" s="47" t="s">
        <v>53</v>
      </c>
      <c r="B62" s="48"/>
      <c r="C62" s="48"/>
      <c r="D62" s="48"/>
      <c r="E62" s="48"/>
      <c r="F62" s="48"/>
      <c r="G62" s="62"/>
      <c r="H62" s="63"/>
      <c r="I62" s="43">
        <f t="shared" si="1"/>
        <v>0</v>
      </c>
      <c r="J62" s="44"/>
    </row>
    <row r="63" spans="1:10" s="33" customFormat="1" ht="18" customHeight="1" x14ac:dyDescent="0.25">
      <c r="A63" s="47" t="s">
        <v>55</v>
      </c>
      <c r="B63" s="48"/>
      <c r="C63" s="48"/>
      <c r="D63" s="48"/>
      <c r="E63" s="48"/>
      <c r="F63" s="48"/>
      <c r="G63" s="62"/>
      <c r="H63" s="63"/>
      <c r="I63" s="43">
        <f t="shared" si="1"/>
        <v>0</v>
      </c>
      <c r="J63" s="44"/>
    </row>
    <row r="64" spans="1:10" s="33" customFormat="1" ht="18" customHeight="1" x14ac:dyDescent="0.25">
      <c r="A64" s="47" t="s">
        <v>57</v>
      </c>
      <c r="B64" s="48"/>
      <c r="C64" s="48"/>
      <c r="D64" s="48"/>
      <c r="E64" s="48"/>
      <c r="F64" s="48"/>
      <c r="G64" s="62"/>
      <c r="H64" s="63"/>
      <c r="I64" s="43">
        <f t="shared" si="1"/>
        <v>0</v>
      </c>
      <c r="J64" s="44"/>
    </row>
    <row r="65" spans="1:10" s="33" customFormat="1" ht="18" customHeight="1" x14ac:dyDescent="0.25">
      <c r="A65" s="47" t="s">
        <v>59</v>
      </c>
      <c r="B65" s="48"/>
      <c r="C65" s="48"/>
      <c r="D65" s="48"/>
      <c r="E65" s="48"/>
      <c r="F65" s="48"/>
      <c r="G65" s="62"/>
      <c r="H65" s="63"/>
      <c r="I65" s="43">
        <f t="shared" si="1"/>
        <v>0</v>
      </c>
      <c r="J65" s="44"/>
    </row>
    <row r="66" spans="1:10" s="33" customFormat="1" ht="18" customHeight="1" x14ac:dyDescent="0.25">
      <c r="A66" s="47" t="s">
        <v>79</v>
      </c>
      <c r="B66" s="48"/>
      <c r="C66" s="48"/>
      <c r="D66" s="48"/>
      <c r="E66" s="48"/>
      <c r="F66" s="48"/>
      <c r="G66" s="64"/>
      <c r="H66" s="65"/>
      <c r="I66" s="43">
        <f t="shared" si="1"/>
        <v>0</v>
      </c>
      <c r="J66" s="44"/>
    </row>
    <row r="67" spans="1:10" s="33" customFormat="1" ht="6.95" customHeight="1" x14ac:dyDescent="0.25">
      <c r="A67" s="59"/>
      <c r="B67" s="48"/>
      <c r="C67" s="48"/>
      <c r="D67" s="48"/>
      <c r="E67" s="48"/>
      <c r="F67" s="48"/>
      <c r="G67" s="51"/>
      <c r="H67" s="51"/>
      <c r="I67" s="51"/>
      <c r="J67" s="44"/>
    </row>
    <row r="68" spans="1:10" s="33" customFormat="1" ht="18" customHeight="1" x14ac:dyDescent="0.25">
      <c r="A68" s="71" t="str">
        <f>"TOTAL "&amp;A55</f>
        <v>TOTAL STATIONERY &amp; PRINTING</v>
      </c>
      <c r="B68" s="77"/>
      <c r="C68" s="77"/>
      <c r="D68" s="77"/>
      <c r="E68" s="77"/>
      <c r="F68" s="77"/>
      <c r="G68" s="78">
        <f>SUM(G57:G66)</f>
        <v>900</v>
      </c>
      <c r="H68" s="78">
        <f>SUM(H57:H66)</f>
        <v>850</v>
      </c>
      <c r="I68" s="78">
        <f>SUM(I57:I66)</f>
        <v>50</v>
      </c>
      <c r="J68" s="76"/>
    </row>
    <row r="69" spans="1:10" s="66" customFormat="1" ht="12" customHeight="1" x14ac:dyDescent="0.25"/>
    <row r="70" spans="1:10" s="67" customFormat="1" ht="18" customHeight="1" x14ac:dyDescent="0.25">
      <c r="A70" s="71" t="s">
        <v>85</v>
      </c>
      <c r="B70" s="72"/>
      <c r="C70" s="72"/>
      <c r="D70" s="72"/>
      <c r="E70" s="72"/>
      <c r="F70" s="72"/>
      <c r="G70" s="73">
        <f>IF('Budget Estimator'!$C$4="Auto Allocation",'Budget Estimator'!$D17,'Budget Estimator'!$G17)</f>
        <v>2226.1798753339267</v>
      </c>
      <c r="H70" s="73"/>
      <c r="I70" s="73">
        <f>IF(H76=0,0,G70-H76)</f>
        <v>1676.1798753339267</v>
      </c>
      <c r="J70" s="79"/>
    </row>
    <row r="71" spans="1:10" s="67" customFormat="1" ht="6.95" customHeight="1" x14ac:dyDescent="0.25">
      <c r="A71" s="54"/>
      <c r="B71" s="55"/>
      <c r="C71" s="55"/>
      <c r="D71" s="55"/>
      <c r="E71" s="55"/>
      <c r="F71" s="55"/>
      <c r="G71" s="56"/>
      <c r="H71" s="57"/>
      <c r="I71" s="57"/>
      <c r="J71" s="68"/>
    </row>
    <row r="72" spans="1:10" s="66" customFormat="1" ht="18" customHeight="1" x14ac:dyDescent="0.25">
      <c r="A72" s="39" t="s">
        <v>2</v>
      </c>
      <c r="B72" s="40"/>
      <c r="C72" s="40"/>
      <c r="D72" s="40"/>
      <c r="E72" s="40"/>
      <c r="F72" s="40"/>
      <c r="G72" s="60">
        <v>500</v>
      </c>
      <c r="H72" s="61">
        <v>550</v>
      </c>
      <c r="I72" s="43">
        <f>IF(OR(ISBLANK(G72),ISBLANK(H72)),0,G72-H72)</f>
        <v>-50</v>
      </c>
      <c r="J72" s="69"/>
    </row>
    <row r="73" spans="1:10" s="66" customFormat="1" ht="18" customHeight="1" x14ac:dyDescent="0.25">
      <c r="A73" s="47" t="s">
        <v>4</v>
      </c>
      <c r="B73" s="48"/>
      <c r="C73" s="48"/>
      <c r="D73" s="48"/>
      <c r="E73" s="48"/>
      <c r="F73" s="48"/>
      <c r="G73" s="62"/>
      <c r="H73" s="63"/>
      <c r="I73" s="43">
        <f>IF(OR(ISBLANK(G73),ISBLANK(H73)),0,G73-H73)</f>
        <v>0</v>
      </c>
      <c r="J73" s="69"/>
    </row>
    <row r="74" spans="1:10" s="66" customFormat="1" ht="18" customHeight="1" x14ac:dyDescent="0.25">
      <c r="A74" s="47" t="s">
        <v>79</v>
      </c>
      <c r="B74" s="48"/>
      <c r="C74" s="48"/>
      <c r="D74" s="48"/>
      <c r="E74" s="48"/>
      <c r="F74" s="48"/>
      <c r="G74" s="64"/>
      <c r="H74" s="65"/>
      <c r="I74" s="43">
        <f>IF(OR(ISBLANK(G74),ISBLANK(H74)),0,G74-H74)</f>
        <v>0</v>
      </c>
      <c r="J74" s="69"/>
    </row>
    <row r="75" spans="1:10" s="66" customFormat="1" ht="6.95" customHeight="1" x14ac:dyDescent="0.25">
      <c r="A75" s="59"/>
      <c r="B75" s="48"/>
      <c r="C75" s="48"/>
      <c r="D75" s="48"/>
      <c r="E75" s="48"/>
      <c r="F75" s="48"/>
      <c r="G75" s="51"/>
      <c r="H75" s="51"/>
      <c r="I75" s="51"/>
      <c r="J75" s="69"/>
    </row>
    <row r="76" spans="1:10" s="66" customFormat="1" ht="18" customHeight="1" x14ac:dyDescent="0.25">
      <c r="A76" s="71" t="str">
        <f>"TOTAL "&amp;A70</f>
        <v>TOTAL MUSIC</v>
      </c>
      <c r="B76" s="72"/>
      <c r="C76" s="72"/>
      <c r="D76" s="72"/>
      <c r="E76" s="72"/>
      <c r="F76" s="72"/>
      <c r="G76" s="73">
        <f>SUM(G72:G74)</f>
        <v>500</v>
      </c>
      <c r="H76" s="73">
        <f>SUM(H72:H74)</f>
        <v>550</v>
      </c>
      <c r="I76" s="73">
        <f>SUM(I72:I74)</f>
        <v>-50</v>
      </c>
      <c r="J76" s="80"/>
    </row>
    <row r="77" spans="1:10" s="66" customFormat="1" ht="12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10" s="67" customFormat="1" ht="18" customHeight="1" x14ac:dyDescent="0.25">
      <c r="A78" s="71" t="s">
        <v>86</v>
      </c>
      <c r="B78" s="72"/>
      <c r="C78" s="72"/>
      <c r="D78" s="72"/>
      <c r="E78" s="72"/>
      <c r="F78" s="72"/>
      <c r="G78" s="73">
        <f>IF('Budget Estimator'!$C$4="Auto Allocation",'Budget Estimator'!$D18,'Budget Estimator'!$G18)</f>
        <v>1780.9439002671415</v>
      </c>
      <c r="H78" s="73"/>
      <c r="I78" s="73">
        <f>IF(H87=0,0,G78-H87)</f>
        <v>1380.9439002671415</v>
      </c>
      <c r="J78" s="79"/>
    </row>
    <row r="79" spans="1:10" s="67" customFormat="1" ht="6.95" customHeight="1" x14ac:dyDescent="0.25">
      <c r="A79" s="54"/>
      <c r="B79" s="55"/>
      <c r="C79" s="55"/>
      <c r="D79" s="55"/>
      <c r="E79" s="55"/>
      <c r="F79" s="55"/>
      <c r="G79" s="56"/>
      <c r="H79" s="57"/>
      <c r="I79" s="57"/>
      <c r="J79" s="68"/>
    </row>
    <row r="80" spans="1:10" s="66" customFormat="1" ht="18" customHeight="1" x14ac:dyDescent="0.25">
      <c r="A80" s="39" t="s">
        <v>12</v>
      </c>
      <c r="B80" s="40"/>
      <c r="C80" s="40"/>
      <c r="D80" s="40"/>
      <c r="E80" s="40"/>
      <c r="F80" s="40"/>
      <c r="G80" s="60">
        <v>400</v>
      </c>
      <c r="H80" s="61">
        <v>400</v>
      </c>
      <c r="I80" s="43">
        <f t="shared" ref="I80:I85" si="2">IF(OR(ISBLANK(G80),ISBLANK(H80)),0,G80-H80)</f>
        <v>0</v>
      </c>
      <c r="J80" s="69"/>
    </row>
    <row r="81" spans="1:10" s="66" customFormat="1" ht="18" customHeight="1" x14ac:dyDescent="0.25">
      <c r="A81" s="47" t="s">
        <v>14</v>
      </c>
      <c r="B81" s="48"/>
      <c r="C81" s="48"/>
      <c r="D81" s="48"/>
      <c r="E81" s="48"/>
      <c r="F81" s="48"/>
      <c r="G81" s="62"/>
      <c r="H81" s="63"/>
      <c r="I81" s="43">
        <f t="shared" si="2"/>
        <v>0</v>
      </c>
      <c r="J81" s="69"/>
    </row>
    <row r="82" spans="1:10" s="66" customFormat="1" ht="18" customHeight="1" x14ac:dyDescent="0.25">
      <c r="A82" s="47" t="s">
        <v>15</v>
      </c>
      <c r="B82" s="48"/>
      <c r="C82" s="48"/>
      <c r="D82" s="48"/>
      <c r="E82" s="48"/>
      <c r="F82" s="48"/>
      <c r="G82" s="62"/>
      <c r="H82" s="63"/>
      <c r="I82" s="43">
        <f t="shared" si="2"/>
        <v>0</v>
      </c>
      <c r="J82" s="69"/>
    </row>
    <row r="83" spans="1:10" s="66" customFormat="1" ht="18" customHeight="1" x14ac:dyDescent="0.25">
      <c r="A83" s="47" t="s">
        <v>16</v>
      </c>
      <c r="B83" s="48"/>
      <c r="C83" s="48"/>
      <c r="D83" s="48"/>
      <c r="E83" s="48"/>
      <c r="F83" s="48"/>
      <c r="G83" s="62"/>
      <c r="H83" s="63"/>
      <c r="I83" s="43">
        <f t="shared" si="2"/>
        <v>0</v>
      </c>
      <c r="J83" s="69"/>
    </row>
    <row r="84" spans="1:10" s="66" customFormat="1" ht="18" customHeight="1" x14ac:dyDescent="0.25">
      <c r="A84" s="47" t="s">
        <v>17</v>
      </c>
      <c r="B84" s="48"/>
      <c r="C84" s="48"/>
      <c r="D84" s="48"/>
      <c r="E84" s="48"/>
      <c r="F84" s="48"/>
      <c r="G84" s="62"/>
      <c r="H84" s="63"/>
      <c r="I84" s="43">
        <f t="shared" si="2"/>
        <v>0</v>
      </c>
      <c r="J84" s="69"/>
    </row>
    <row r="85" spans="1:10" s="66" customFormat="1" ht="18" customHeight="1" x14ac:dyDescent="0.25">
      <c r="A85" s="47" t="s">
        <v>79</v>
      </c>
      <c r="B85" s="48"/>
      <c r="C85" s="48"/>
      <c r="D85" s="48"/>
      <c r="E85" s="48"/>
      <c r="F85" s="48"/>
      <c r="G85" s="64"/>
      <c r="H85" s="65"/>
      <c r="I85" s="43">
        <f t="shared" si="2"/>
        <v>0</v>
      </c>
      <c r="J85" s="69"/>
    </row>
    <row r="86" spans="1:10" s="66" customFormat="1" ht="6.95" customHeight="1" x14ac:dyDescent="0.25">
      <c r="A86" s="59"/>
      <c r="B86" s="48"/>
      <c r="C86" s="48"/>
      <c r="D86" s="48"/>
      <c r="E86" s="48"/>
      <c r="F86" s="48"/>
      <c r="G86" s="51"/>
      <c r="H86" s="51"/>
      <c r="I86" s="51"/>
      <c r="J86" s="69"/>
    </row>
    <row r="87" spans="1:10" s="66" customFormat="1" ht="18" customHeight="1" x14ac:dyDescent="0.25">
      <c r="A87" s="71" t="str">
        <f>"TOTAL "&amp;A78</f>
        <v>TOTAL DECORATIONS</v>
      </c>
      <c r="B87" s="72"/>
      <c r="C87" s="72"/>
      <c r="D87" s="72"/>
      <c r="E87" s="72"/>
      <c r="F87" s="72"/>
      <c r="G87" s="73">
        <f>SUM(G80:G85)</f>
        <v>400</v>
      </c>
      <c r="H87" s="73">
        <f>SUM(H80:H85)</f>
        <v>400</v>
      </c>
      <c r="I87" s="73">
        <f>SUM(I80:I85)</f>
        <v>0</v>
      </c>
      <c r="J87" s="80"/>
    </row>
    <row r="88" spans="1:10" s="66" customFormat="1" ht="12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</row>
    <row r="89" spans="1:10" s="67" customFormat="1" ht="18" customHeight="1" x14ac:dyDescent="0.25">
      <c r="A89" s="71" t="s">
        <v>87</v>
      </c>
      <c r="B89" s="72"/>
      <c r="C89" s="72"/>
      <c r="D89" s="72"/>
      <c r="E89" s="72"/>
      <c r="F89" s="72"/>
      <c r="G89" s="73">
        <f>IF('Budget Estimator'!$C$4="Auto Allocation",'Budget Estimator'!$D19,'Budget Estimator'!$G19)</f>
        <v>1780.9439002671415</v>
      </c>
      <c r="H89" s="73"/>
      <c r="I89" s="73">
        <f>IF(H98=0,0,G89-H98)</f>
        <v>1430.9439002671415</v>
      </c>
      <c r="J89" s="79"/>
    </row>
    <row r="90" spans="1:10" s="67" customFormat="1" ht="6.95" customHeight="1" x14ac:dyDescent="0.25">
      <c r="A90" s="54"/>
      <c r="B90" s="55"/>
      <c r="C90" s="55"/>
      <c r="D90" s="55"/>
      <c r="E90" s="55"/>
      <c r="F90" s="55"/>
      <c r="G90" s="56"/>
      <c r="H90" s="57"/>
      <c r="I90" s="57"/>
      <c r="J90" s="68"/>
    </row>
    <row r="91" spans="1:10" s="66" customFormat="1" ht="18" customHeight="1" x14ac:dyDescent="0.25">
      <c r="A91" s="47" t="s">
        <v>21</v>
      </c>
      <c r="B91" s="48"/>
      <c r="C91" s="48"/>
      <c r="D91" s="48"/>
      <c r="E91" s="48"/>
      <c r="F91" s="48"/>
      <c r="G91" s="60">
        <v>400</v>
      </c>
      <c r="H91" s="61">
        <v>350</v>
      </c>
      <c r="I91" s="43">
        <f t="shared" ref="I91:I96" si="3">IF(OR(ISBLANK(G91),ISBLANK(H91)),0,G91-H91)</f>
        <v>50</v>
      </c>
      <c r="J91" s="69"/>
    </row>
    <row r="92" spans="1:10" s="66" customFormat="1" ht="18" customHeight="1" x14ac:dyDescent="0.25">
      <c r="A92" s="47" t="s">
        <v>22</v>
      </c>
      <c r="B92" s="48"/>
      <c r="C92" s="48"/>
      <c r="D92" s="48"/>
      <c r="E92" s="48"/>
      <c r="F92" s="48"/>
      <c r="G92" s="62"/>
      <c r="H92" s="63"/>
      <c r="I92" s="43">
        <f t="shared" si="3"/>
        <v>0</v>
      </c>
      <c r="J92" s="69"/>
    </row>
    <row r="93" spans="1:10" s="66" customFormat="1" ht="18" customHeight="1" x14ac:dyDescent="0.25">
      <c r="A93" s="47" t="s">
        <v>23</v>
      </c>
      <c r="B93" s="48"/>
      <c r="C93" s="48"/>
      <c r="D93" s="48"/>
      <c r="E93" s="48"/>
      <c r="F93" s="48"/>
      <c r="G93" s="62"/>
      <c r="H93" s="63"/>
      <c r="I93" s="43">
        <f t="shared" si="3"/>
        <v>0</v>
      </c>
      <c r="J93" s="69"/>
    </row>
    <row r="94" spans="1:10" s="66" customFormat="1" ht="18" customHeight="1" x14ac:dyDescent="0.25">
      <c r="A94" s="47" t="s">
        <v>24</v>
      </c>
      <c r="B94" s="48"/>
      <c r="C94" s="48"/>
      <c r="D94" s="48"/>
      <c r="E94" s="48"/>
      <c r="F94" s="48"/>
      <c r="G94" s="62"/>
      <c r="H94" s="63"/>
      <c r="I94" s="43">
        <f t="shared" si="3"/>
        <v>0</v>
      </c>
      <c r="J94" s="69"/>
    </row>
    <row r="95" spans="1:10" s="66" customFormat="1" ht="18" customHeight="1" x14ac:dyDescent="0.25">
      <c r="A95" s="47" t="s">
        <v>25</v>
      </c>
      <c r="B95" s="48"/>
      <c r="C95" s="48"/>
      <c r="D95" s="48"/>
      <c r="E95" s="48"/>
      <c r="F95" s="48"/>
      <c r="G95" s="62"/>
      <c r="H95" s="63"/>
      <c r="I95" s="43">
        <f t="shared" si="3"/>
        <v>0</v>
      </c>
      <c r="J95" s="69"/>
    </row>
    <row r="96" spans="1:10" s="66" customFormat="1" ht="18" customHeight="1" x14ac:dyDescent="0.25">
      <c r="A96" s="47" t="s">
        <v>79</v>
      </c>
      <c r="B96" s="48"/>
      <c r="C96" s="48"/>
      <c r="D96" s="48"/>
      <c r="E96" s="48"/>
      <c r="F96" s="48"/>
      <c r="G96" s="64"/>
      <c r="H96" s="65"/>
      <c r="I96" s="43">
        <f t="shared" si="3"/>
        <v>0</v>
      </c>
      <c r="J96" s="69"/>
    </row>
    <row r="97" spans="1:10" s="66" customFormat="1" ht="6.95" customHeight="1" x14ac:dyDescent="0.25">
      <c r="A97" s="59"/>
      <c r="B97" s="48"/>
      <c r="C97" s="48"/>
      <c r="D97" s="48"/>
      <c r="E97" s="48"/>
      <c r="F97" s="48"/>
      <c r="G97" s="51"/>
      <c r="H97" s="51"/>
      <c r="I97" s="51"/>
      <c r="J97" s="69"/>
    </row>
    <row r="98" spans="1:10" s="66" customFormat="1" ht="18" customHeight="1" x14ac:dyDescent="0.25">
      <c r="A98" s="71" t="str">
        <f>"TOTAL "&amp;A89</f>
        <v>TOTAL PHOTOGRAPHY</v>
      </c>
      <c r="B98" s="72"/>
      <c r="C98" s="72"/>
      <c r="D98" s="72"/>
      <c r="E98" s="72"/>
      <c r="F98" s="72"/>
      <c r="G98" s="73">
        <f>SUM(G91:G96)</f>
        <v>400</v>
      </c>
      <c r="H98" s="73">
        <f>SUM(H91:H96)</f>
        <v>350</v>
      </c>
      <c r="I98" s="73">
        <f>SUM(I91:I96)</f>
        <v>50</v>
      </c>
      <c r="J98" s="80"/>
    </row>
    <row r="99" spans="1:10" s="66" customFormat="1" ht="12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</row>
    <row r="100" spans="1:10" s="67" customFormat="1" ht="18" customHeight="1" x14ac:dyDescent="0.25">
      <c r="A100" s="71" t="s">
        <v>88</v>
      </c>
      <c r="B100" s="72"/>
      <c r="C100" s="72"/>
      <c r="D100" s="72"/>
      <c r="E100" s="72"/>
      <c r="F100" s="72"/>
      <c r="G100" s="73">
        <f>IF('Budget Estimator'!$C$4="Auto Allocation",'Budget Estimator'!$D20,'Budget Estimator'!$G20)</f>
        <v>2003.5618878005344</v>
      </c>
      <c r="H100" s="73"/>
      <c r="I100" s="73">
        <f>IF(H112=0,0,G100-H112)</f>
        <v>1503.5618878005344</v>
      </c>
      <c r="J100" s="79"/>
    </row>
    <row r="101" spans="1:10" s="67" customFormat="1" ht="6.95" customHeight="1" x14ac:dyDescent="0.25">
      <c r="A101" s="54"/>
      <c r="B101" s="55"/>
      <c r="C101" s="55"/>
      <c r="D101" s="55"/>
      <c r="E101" s="55"/>
      <c r="F101" s="55"/>
      <c r="G101" s="56"/>
      <c r="H101" s="57"/>
      <c r="I101" s="57"/>
      <c r="J101" s="68"/>
    </row>
    <row r="102" spans="1:10" s="66" customFormat="1" ht="18" customHeight="1" x14ac:dyDescent="0.25">
      <c r="A102" s="39" t="s">
        <v>30</v>
      </c>
      <c r="B102" s="40"/>
      <c r="C102" s="40"/>
      <c r="D102" s="40"/>
      <c r="E102" s="40"/>
      <c r="F102" s="40"/>
      <c r="G102" s="60">
        <v>450</v>
      </c>
      <c r="H102" s="61">
        <v>500</v>
      </c>
      <c r="I102" s="43">
        <f t="shared" ref="I102:I110" si="4">IF(OR(ISBLANK(G102),ISBLANK(H102)),0,G102-H102)</f>
        <v>-50</v>
      </c>
      <c r="J102" s="69"/>
    </row>
    <row r="103" spans="1:10" s="66" customFormat="1" ht="18" customHeight="1" x14ac:dyDescent="0.25">
      <c r="A103" s="39" t="s">
        <v>31</v>
      </c>
      <c r="B103" s="40"/>
      <c r="C103" s="40"/>
      <c r="D103" s="40"/>
      <c r="E103" s="40"/>
      <c r="F103" s="40"/>
      <c r="G103" s="62"/>
      <c r="H103" s="63"/>
      <c r="I103" s="43">
        <f t="shared" si="4"/>
        <v>0</v>
      </c>
      <c r="J103" s="69"/>
    </row>
    <row r="104" spans="1:10" s="66" customFormat="1" ht="18" customHeight="1" x14ac:dyDescent="0.25">
      <c r="A104" s="47" t="s">
        <v>32</v>
      </c>
      <c r="B104" s="48"/>
      <c r="C104" s="48"/>
      <c r="D104" s="48"/>
      <c r="E104" s="48"/>
      <c r="F104" s="48"/>
      <c r="G104" s="62"/>
      <c r="H104" s="63"/>
      <c r="I104" s="43">
        <f t="shared" si="4"/>
        <v>0</v>
      </c>
      <c r="J104" s="69"/>
    </row>
    <row r="105" spans="1:10" s="66" customFormat="1" ht="18" customHeight="1" x14ac:dyDescent="0.25">
      <c r="A105" s="47" t="s">
        <v>33</v>
      </c>
      <c r="B105" s="48"/>
      <c r="C105" s="48"/>
      <c r="D105" s="48"/>
      <c r="E105" s="48"/>
      <c r="F105" s="48"/>
      <c r="G105" s="62"/>
      <c r="H105" s="63"/>
      <c r="I105" s="43">
        <f t="shared" si="4"/>
        <v>0</v>
      </c>
      <c r="J105" s="69"/>
    </row>
    <row r="106" spans="1:10" s="66" customFormat="1" ht="18" customHeight="1" x14ac:dyDescent="0.25">
      <c r="A106" s="47" t="s">
        <v>34</v>
      </c>
      <c r="B106" s="48"/>
      <c r="C106" s="48"/>
      <c r="D106" s="48"/>
      <c r="E106" s="48"/>
      <c r="F106" s="48"/>
      <c r="G106" s="62"/>
      <c r="H106" s="63"/>
      <c r="I106" s="43">
        <f t="shared" si="4"/>
        <v>0</v>
      </c>
      <c r="J106" s="69"/>
    </row>
    <row r="107" spans="1:10" s="66" customFormat="1" ht="18" customHeight="1" x14ac:dyDescent="0.25">
      <c r="A107" s="47" t="s">
        <v>36</v>
      </c>
      <c r="B107" s="48"/>
      <c r="C107" s="48"/>
      <c r="D107" s="48"/>
      <c r="E107" s="48"/>
      <c r="F107" s="48"/>
      <c r="G107" s="62"/>
      <c r="H107" s="63"/>
      <c r="I107" s="43">
        <f t="shared" si="4"/>
        <v>0</v>
      </c>
      <c r="J107" s="69"/>
    </row>
    <row r="108" spans="1:10" s="66" customFormat="1" ht="18" customHeight="1" x14ac:dyDescent="0.25">
      <c r="A108" s="47" t="s">
        <v>38</v>
      </c>
      <c r="B108" s="48"/>
      <c r="C108" s="48"/>
      <c r="D108" s="48"/>
      <c r="E108" s="48"/>
      <c r="F108" s="48"/>
      <c r="G108" s="62"/>
      <c r="H108" s="63"/>
      <c r="I108" s="43">
        <f t="shared" si="4"/>
        <v>0</v>
      </c>
      <c r="J108" s="69"/>
    </row>
    <row r="109" spans="1:10" s="66" customFormat="1" ht="18" customHeight="1" x14ac:dyDescent="0.25">
      <c r="A109" s="47" t="s">
        <v>40</v>
      </c>
      <c r="B109" s="48"/>
      <c r="C109" s="48"/>
      <c r="D109" s="48"/>
      <c r="E109" s="48"/>
      <c r="F109" s="48"/>
      <c r="G109" s="62"/>
      <c r="H109" s="63"/>
      <c r="I109" s="43">
        <f t="shared" si="4"/>
        <v>0</v>
      </c>
      <c r="J109" s="69"/>
    </row>
    <row r="110" spans="1:10" s="66" customFormat="1" ht="18" customHeight="1" x14ac:dyDescent="0.25">
      <c r="A110" s="47" t="s">
        <v>79</v>
      </c>
      <c r="B110" s="48"/>
      <c r="C110" s="48"/>
      <c r="D110" s="48"/>
      <c r="E110" s="48"/>
      <c r="F110" s="48"/>
      <c r="G110" s="64"/>
      <c r="H110" s="65"/>
      <c r="I110" s="43">
        <f t="shared" si="4"/>
        <v>0</v>
      </c>
      <c r="J110" s="69"/>
    </row>
    <row r="111" spans="1:10" s="66" customFormat="1" ht="6.95" customHeight="1" x14ac:dyDescent="0.25">
      <c r="A111" s="59"/>
      <c r="B111" s="48"/>
      <c r="C111" s="48"/>
      <c r="D111" s="48"/>
      <c r="E111" s="48"/>
      <c r="F111" s="48"/>
      <c r="G111" s="51"/>
      <c r="H111" s="51"/>
      <c r="I111" s="51"/>
      <c r="J111" s="69"/>
    </row>
    <row r="112" spans="1:10" s="66" customFormat="1" ht="18" customHeight="1" x14ac:dyDescent="0.25">
      <c r="A112" s="71" t="str">
        <f>"TOTAL "&amp;A100</f>
        <v>TOTAL RECEPTION</v>
      </c>
      <c r="B112" s="72"/>
      <c r="C112" s="72"/>
      <c r="D112" s="72"/>
      <c r="E112" s="72"/>
      <c r="F112" s="72"/>
      <c r="G112" s="73">
        <f>SUM(G102:G110)</f>
        <v>450</v>
      </c>
      <c r="H112" s="73">
        <f>SUM(H102:H110)</f>
        <v>500</v>
      </c>
      <c r="I112" s="73">
        <f>SUM(I102:I110)</f>
        <v>-50</v>
      </c>
      <c r="J112" s="80"/>
    </row>
    <row r="113" spans="1:10" s="66" customFormat="1" ht="12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10" s="67" customFormat="1" ht="18" customHeight="1" x14ac:dyDescent="0.25">
      <c r="A114" s="71" t="s">
        <v>89</v>
      </c>
      <c r="B114" s="72"/>
      <c r="C114" s="72"/>
      <c r="D114" s="72"/>
      <c r="E114" s="72"/>
      <c r="F114" s="72"/>
      <c r="G114" s="73">
        <f>IF('Budget Estimator'!$C$4="Auto Allocation",'Budget Estimator'!$D21,'Budget Estimator'!$G21)</f>
        <v>1335.7079252003562</v>
      </c>
      <c r="H114" s="73"/>
      <c r="I114" s="73">
        <f>IF(H128=0,0,G114-H128)</f>
        <v>985.70792520035616</v>
      </c>
      <c r="J114" s="79"/>
    </row>
    <row r="115" spans="1:10" s="67" customFormat="1" ht="6.95" customHeight="1" x14ac:dyDescent="0.25">
      <c r="A115" s="54"/>
      <c r="B115" s="55"/>
      <c r="C115" s="55"/>
      <c r="D115" s="55"/>
      <c r="E115" s="55"/>
      <c r="F115" s="55"/>
      <c r="G115" s="56"/>
      <c r="H115" s="57"/>
      <c r="I115" s="57"/>
      <c r="J115" s="68"/>
    </row>
    <row r="116" spans="1:10" s="66" customFormat="1" ht="18" customHeight="1" x14ac:dyDescent="0.25">
      <c r="A116" s="39" t="s">
        <v>42</v>
      </c>
      <c r="B116" s="40"/>
      <c r="C116" s="40"/>
      <c r="D116" s="40"/>
      <c r="E116" s="40"/>
      <c r="F116" s="40"/>
      <c r="G116" s="60">
        <v>300</v>
      </c>
      <c r="H116" s="61">
        <v>350</v>
      </c>
      <c r="I116" s="43">
        <f t="shared" ref="I116:I126" si="5">IF(OR(ISBLANK(G116),ISBLANK(H116)),0,G116-H116)</f>
        <v>-50</v>
      </c>
      <c r="J116" s="69"/>
    </row>
    <row r="117" spans="1:10" s="66" customFormat="1" ht="18" customHeight="1" x14ac:dyDescent="0.25">
      <c r="A117" s="47" t="s">
        <v>44</v>
      </c>
      <c r="B117" s="48"/>
      <c r="C117" s="48"/>
      <c r="D117" s="48"/>
      <c r="E117" s="48"/>
      <c r="F117" s="48"/>
      <c r="G117" s="62"/>
      <c r="H117" s="63"/>
      <c r="I117" s="43">
        <f t="shared" si="5"/>
        <v>0</v>
      </c>
      <c r="J117" s="69"/>
    </row>
    <row r="118" spans="1:10" s="66" customFormat="1" ht="18" customHeight="1" x14ac:dyDescent="0.25">
      <c r="A118" s="39" t="s">
        <v>46</v>
      </c>
      <c r="B118" s="40"/>
      <c r="C118" s="40"/>
      <c r="D118" s="40"/>
      <c r="E118" s="40"/>
      <c r="F118" s="40"/>
      <c r="G118" s="62"/>
      <c r="H118" s="63"/>
      <c r="I118" s="43">
        <f t="shared" si="5"/>
        <v>0</v>
      </c>
      <c r="J118" s="69"/>
    </row>
    <row r="119" spans="1:10" s="66" customFormat="1" ht="18" customHeight="1" x14ac:dyDescent="0.25">
      <c r="A119" s="47" t="s">
        <v>48</v>
      </c>
      <c r="B119" s="48"/>
      <c r="C119" s="48"/>
      <c r="D119" s="48"/>
      <c r="E119" s="48"/>
      <c r="F119" s="48"/>
      <c r="G119" s="62"/>
      <c r="H119" s="63"/>
      <c r="I119" s="43">
        <f t="shared" si="5"/>
        <v>0</v>
      </c>
      <c r="J119" s="69"/>
    </row>
    <row r="120" spans="1:10" s="66" customFormat="1" ht="18" customHeight="1" x14ac:dyDescent="0.25">
      <c r="A120" s="47" t="s">
        <v>50</v>
      </c>
      <c r="B120" s="48"/>
      <c r="C120" s="48"/>
      <c r="D120" s="48"/>
      <c r="E120" s="48"/>
      <c r="F120" s="48"/>
      <c r="G120" s="62"/>
      <c r="H120" s="63"/>
      <c r="I120" s="43">
        <f t="shared" si="5"/>
        <v>0</v>
      </c>
      <c r="J120" s="69"/>
    </row>
    <row r="121" spans="1:10" s="66" customFormat="1" ht="18" customHeight="1" x14ac:dyDescent="0.25">
      <c r="A121" s="47" t="s">
        <v>52</v>
      </c>
      <c r="B121" s="48"/>
      <c r="C121" s="48"/>
      <c r="D121" s="48"/>
      <c r="E121" s="48"/>
      <c r="F121" s="48"/>
      <c r="G121" s="62"/>
      <c r="H121" s="63"/>
      <c r="I121" s="43">
        <f t="shared" si="5"/>
        <v>0</v>
      </c>
      <c r="J121" s="69"/>
    </row>
    <row r="122" spans="1:10" s="66" customFormat="1" ht="18" customHeight="1" x14ac:dyDescent="0.25">
      <c r="A122" s="47" t="s">
        <v>54</v>
      </c>
      <c r="B122" s="48"/>
      <c r="C122" s="48"/>
      <c r="D122" s="48"/>
      <c r="E122" s="48"/>
      <c r="F122" s="48"/>
      <c r="G122" s="62"/>
      <c r="H122" s="63"/>
      <c r="I122" s="43">
        <f t="shared" si="5"/>
        <v>0</v>
      </c>
      <c r="J122" s="69"/>
    </row>
    <row r="123" spans="1:10" s="66" customFormat="1" ht="18" customHeight="1" x14ac:dyDescent="0.25">
      <c r="A123" s="47" t="s">
        <v>56</v>
      </c>
      <c r="B123" s="48"/>
      <c r="C123" s="48"/>
      <c r="D123" s="48"/>
      <c r="E123" s="48"/>
      <c r="F123" s="48"/>
      <c r="G123" s="62"/>
      <c r="H123" s="63"/>
      <c r="I123" s="43">
        <f t="shared" si="5"/>
        <v>0</v>
      </c>
      <c r="J123" s="69"/>
    </row>
    <row r="124" spans="1:10" s="66" customFormat="1" ht="18" customHeight="1" x14ac:dyDescent="0.25">
      <c r="A124" s="47" t="s">
        <v>58</v>
      </c>
      <c r="B124" s="48"/>
      <c r="C124" s="48"/>
      <c r="D124" s="48"/>
      <c r="E124" s="48"/>
      <c r="F124" s="48"/>
      <c r="G124" s="62"/>
      <c r="H124" s="63"/>
      <c r="I124" s="43">
        <f t="shared" si="5"/>
        <v>0</v>
      </c>
      <c r="J124" s="69"/>
    </row>
    <row r="125" spans="1:10" s="66" customFormat="1" ht="18" customHeight="1" x14ac:dyDescent="0.25">
      <c r="A125" s="47" t="s">
        <v>60</v>
      </c>
      <c r="B125" s="48"/>
      <c r="C125" s="48"/>
      <c r="D125" s="48"/>
      <c r="E125" s="48"/>
      <c r="F125" s="48"/>
      <c r="G125" s="62"/>
      <c r="H125" s="63"/>
      <c r="I125" s="43">
        <f t="shared" si="5"/>
        <v>0</v>
      </c>
      <c r="J125" s="69"/>
    </row>
    <row r="126" spans="1:10" s="66" customFormat="1" ht="18" customHeight="1" x14ac:dyDescent="0.25">
      <c r="A126" s="47" t="s">
        <v>79</v>
      </c>
      <c r="B126" s="48"/>
      <c r="C126" s="48"/>
      <c r="D126" s="48"/>
      <c r="E126" s="48"/>
      <c r="F126" s="48"/>
      <c r="G126" s="64"/>
      <c r="H126" s="65"/>
      <c r="I126" s="43">
        <f t="shared" si="5"/>
        <v>0</v>
      </c>
      <c r="J126" s="69"/>
    </row>
    <row r="127" spans="1:10" s="66" customFormat="1" ht="6.95" customHeight="1" x14ac:dyDescent="0.25">
      <c r="A127" s="59"/>
      <c r="B127" s="48"/>
      <c r="C127" s="48"/>
      <c r="D127" s="48"/>
      <c r="E127" s="48"/>
      <c r="F127" s="48"/>
      <c r="G127" s="51"/>
      <c r="H127" s="51"/>
      <c r="I127" s="51"/>
      <c r="J127" s="69"/>
    </row>
    <row r="128" spans="1:10" s="66" customFormat="1" ht="18" customHeight="1" x14ac:dyDescent="0.25">
      <c r="A128" s="71" t="str">
        <f>"TOTAL "&amp;A114</f>
        <v>TOTAL OTHER EXPENSES</v>
      </c>
      <c r="B128" s="72"/>
      <c r="C128" s="72"/>
      <c r="D128" s="72"/>
      <c r="E128" s="72"/>
      <c r="F128" s="72"/>
      <c r="G128" s="73">
        <f>SUM(G116:G126)</f>
        <v>300</v>
      </c>
      <c r="H128" s="73">
        <f>SUM(H116:H126)</f>
        <v>350</v>
      </c>
      <c r="I128" s="73">
        <f>SUM(I116:I126)</f>
        <v>-50</v>
      </c>
      <c r="J128" s="80"/>
    </row>
  </sheetData>
  <mergeCells count="1">
    <mergeCell ref="A1:J1"/>
  </mergeCells>
  <phoneticPr fontId="4" type="noConversion"/>
  <printOptions horizontalCentered="1"/>
  <pageMargins left="0.196850393700787" right="0.196850393700787" top="0.196850393700787" bottom="0.31496062992126" header="0.31496062992126" footer="0.118110236220472"/>
  <pageSetup paperSize="9" scale="8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opLeftCell="A7" workbookViewId="0">
      <selection activeCell="A8" activeCellId="1" sqref="A1:H1 A8:H8"/>
    </sheetView>
  </sheetViews>
  <sheetFormatPr defaultRowHeight="15" x14ac:dyDescent="0.25"/>
  <cols>
    <col min="1" max="1" width="33.85546875" style="27" customWidth="1"/>
    <col min="2" max="2" width="14.42578125" style="27" customWidth="1"/>
    <col min="3" max="4" width="15.7109375" style="27" customWidth="1"/>
    <col min="5" max="5" width="1.7109375" style="27" customWidth="1"/>
    <col min="6" max="7" width="15.7109375" style="27" customWidth="1"/>
    <col min="8" max="8" width="0.85546875" style="27" customWidth="1"/>
    <col min="9" max="16384" width="9.140625" style="27"/>
  </cols>
  <sheetData>
    <row r="1" spans="1:11" s="82" customFormat="1" ht="35.1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81"/>
      <c r="J1" s="81"/>
      <c r="K1" s="81"/>
    </row>
    <row r="2" spans="1:11" x14ac:dyDescent="0.25">
      <c r="F2" s="83"/>
      <c r="H2" s="4"/>
    </row>
    <row r="3" spans="1:11" s="24" customFormat="1" ht="17.25" x14ac:dyDescent="0.3">
      <c r="A3" s="84"/>
      <c r="B3" s="85"/>
      <c r="C3" s="86"/>
      <c r="D3" s="86"/>
      <c r="E3" s="86"/>
      <c r="F3" s="86"/>
      <c r="G3" s="86"/>
      <c r="H3" s="86"/>
    </row>
    <row r="4" spans="1:11" s="24" customFormat="1" x14ac:dyDescent="0.25">
      <c r="A4" s="87"/>
      <c r="B4" s="88" t="s">
        <v>100</v>
      </c>
      <c r="C4" s="89" t="s">
        <v>61</v>
      </c>
      <c r="D4" s="90"/>
      <c r="E4" s="90"/>
      <c r="F4" s="90"/>
      <c r="G4" s="90"/>
      <c r="H4" s="90"/>
    </row>
    <row r="5" spans="1:11" s="24" customFormat="1" x14ac:dyDescent="0.25">
      <c r="A5" s="91"/>
      <c r="B5" s="92"/>
      <c r="D5" s="90"/>
      <c r="E5" s="90"/>
      <c r="F5" s="90"/>
      <c r="G5" s="90"/>
      <c r="H5" s="90"/>
    </row>
    <row r="6" spans="1:11" s="24" customFormat="1" ht="60.75" customHeight="1" x14ac:dyDescent="0.25">
      <c r="A6" s="93" t="s">
        <v>122</v>
      </c>
      <c r="B6" s="93"/>
      <c r="C6" s="93"/>
      <c r="D6" s="93"/>
      <c r="E6" s="93"/>
      <c r="F6" s="93"/>
      <c r="G6" s="93"/>
      <c r="H6" s="93"/>
    </row>
    <row r="7" spans="1:11" s="24" customFormat="1" x14ac:dyDescent="0.25">
      <c r="A7" s="87"/>
      <c r="B7" s="92"/>
      <c r="C7" s="94"/>
      <c r="D7" s="90"/>
      <c r="E7" s="90"/>
      <c r="F7" s="90"/>
      <c r="G7" s="90"/>
      <c r="H7" s="90"/>
    </row>
    <row r="8" spans="1:11" s="24" customFormat="1" ht="32.1" customHeight="1" x14ac:dyDescent="0.25">
      <c r="A8" s="109"/>
      <c r="B8" s="110" t="s">
        <v>90</v>
      </c>
      <c r="C8" s="111" t="s">
        <v>97</v>
      </c>
      <c r="D8" s="112" t="s">
        <v>99</v>
      </c>
      <c r="E8" s="113"/>
      <c r="F8" s="111" t="s">
        <v>97</v>
      </c>
      <c r="G8" s="112" t="s">
        <v>98</v>
      </c>
      <c r="H8" s="113"/>
    </row>
    <row r="9" spans="1:11" s="24" customFormat="1" ht="6.95" customHeight="1" x14ac:dyDescent="0.25">
      <c r="A9" s="95"/>
      <c r="B9" s="96"/>
      <c r="C9" s="96"/>
      <c r="D9" s="96"/>
      <c r="E9" s="96"/>
      <c r="F9" s="96"/>
      <c r="G9" s="96"/>
      <c r="H9" s="96"/>
    </row>
    <row r="10" spans="1:11" s="101" customFormat="1" ht="18" customHeight="1" x14ac:dyDescent="0.25">
      <c r="A10" s="97" t="s">
        <v>96</v>
      </c>
      <c r="B10" s="98">
        <f>'Wedding Budget'!G6</f>
        <v>5615</v>
      </c>
      <c r="C10" s="99">
        <v>1</v>
      </c>
      <c r="D10" s="98">
        <f>'Wedding Budget'!B6</f>
        <v>25000</v>
      </c>
      <c r="E10" s="98"/>
      <c r="F10" s="99">
        <f>SUM(F12:F21)</f>
        <v>1</v>
      </c>
      <c r="G10" s="98">
        <f>'Wedding Budget'!B6</f>
        <v>25000</v>
      </c>
      <c r="H10" s="100"/>
    </row>
    <row r="11" spans="1:11" s="24" customFormat="1" ht="6.95" customHeight="1" x14ac:dyDescent="0.25">
      <c r="A11" s="102"/>
      <c r="B11" s="98"/>
      <c r="C11" s="103"/>
      <c r="D11" s="98"/>
      <c r="E11" s="98"/>
      <c r="F11" s="100"/>
      <c r="G11" s="98"/>
      <c r="H11" s="104"/>
    </row>
    <row r="12" spans="1:11" s="101" customFormat="1" ht="18" customHeight="1" x14ac:dyDescent="0.25">
      <c r="A12" s="102" t="str">
        <f>'Wedding Budget'!A10</f>
        <v>APPAREL</v>
      </c>
      <c r="B12" s="98">
        <f>'Wedding Budget'!G24</f>
        <v>865</v>
      </c>
      <c r="C12" s="99">
        <f>IF(B10=0,"-",B12/$B$10)</f>
        <v>0.15405164737310775</v>
      </c>
      <c r="D12" s="98">
        <f>IF(B10=0,"-",$D$10*C12)</f>
        <v>3851.2911843276938</v>
      </c>
      <c r="E12" s="98"/>
      <c r="F12" s="105">
        <v>0.05</v>
      </c>
      <c r="G12" s="98">
        <f t="shared" ref="G12:G21" si="0">$G$10*F12</f>
        <v>1250</v>
      </c>
      <c r="H12" s="104"/>
    </row>
    <row r="13" spans="1:11" s="101" customFormat="1" ht="18" customHeight="1" x14ac:dyDescent="0.25">
      <c r="A13" s="102" t="str">
        <f>'Wedding Budget'!A26</f>
        <v>TRANSPORTATION</v>
      </c>
      <c r="B13" s="98">
        <f>'Wedding Budget'!G33</f>
        <v>600</v>
      </c>
      <c r="C13" s="99">
        <f>IF(B10=0,"-",B13/$B$10)</f>
        <v>0.10685663401602849</v>
      </c>
      <c r="D13" s="98">
        <f>IF(B10=0,"-",$D$10*C13)</f>
        <v>2671.4158504007123</v>
      </c>
      <c r="E13" s="98"/>
      <c r="F13" s="106">
        <v>0.1</v>
      </c>
      <c r="G13" s="98">
        <f t="shared" si="0"/>
        <v>2500</v>
      </c>
      <c r="H13" s="104"/>
    </row>
    <row r="14" spans="1:11" s="101" customFormat="1" ht="18" customHeight="1" x14ac:dyDescent="0.25">
      <c r="A14" s="102" t="str">
        <f>'Wedding Budget'!A35</f>
        <v>FLOWERS</v>
      </c>
      <c r="B14" s="98">
        <f>'Wedding Budget'!G43</f>
        <v>600</v>
      </c>
      <c r="C14" s="99">
        <f>IF(B10=0,"-",B14/$B$10)</f>
        <v>0.10685663401602849</v>
      </c>
      <c r="D14" s="98">
        <f>IF(B10=0,"-",$D$10*C14)</f>
        <v>2671.4158504007123</v>
      </c>
      <c r="E14" s="98"/>
      <c r="F14" s="106">
        <v>0.05</v>
      </c>
      <c r="G14" s="98">
        <f t="shared" si="0"/>
        <v>1250</v>
      </c>
      <c r="H14" s="104"/>
    </row>
    <row r="15" spans="1:11" s="101" customFormat="1" ht="18" customHeight="1" x14ac:dyDescent="0.25">
      <c r="A15" s="102" t="str">
        <f>'Wedding Budget'!A45</f>
        <v>GIFTS</v>
      </c>
      <c r="B15" s="98">
        <f>'Wedding Budget'!G53</f>
        <v>600</v>
      </c>
      <c r="C15" s="99">
        <f>IF(B10=0,"-",B15/$B$10)</f>
        <v>0.10685663401602849</v>
      </c>
      <c r="D15" s="98">
        <f>IF(B10=0,"-",$D$10*C15)</f>
        <v>2671.4158504007123</v>
      </c>
      <c r="E15" s="98"/>
      <c r="F15" s="106">
        <v>0.05</v>
      </c>
      <c r="G15" s="98">
        <f t="shared" si="0"/>
        <v>1250</v>
      </c>
      <c r="H15" s="104"/>
    </row>
    <row r="16" spans="1:11" s="101" customFormat="1" ht="18" customHeight="1" x14ac:dyDescent="0.25">
      <c r="A16" s="102" t="str">
        <f>'Wedding Budget'!A55</f>
        <v>STATIONERY &amp; PRINTING</v>
      </c>
      <c r="B16" s="98">
        <f>'Wedding Budget'!G68</f>
        <v>900</v>
      </c>
      <c r="C16" s="99">
        <f>IF(B10=0,"-",B16/$B$10)</f>
        <v>0.16028495102404275</v>
      </c>
      <c r="D16" s="98">
        <f>IF(B10=0,"-",$D$10*C16)</f>
        <v>4007.1237756010687</v>
      </c>
      <c r="E16" s="98"/>
      <c r="F16" s="106">
        <v>0.15</v>
      </c>
      <c r="G16" s="98">
        <f t="shared" si="0"/>
        <v>3750</v>
      </c>
      <c r="H16" s="104"/>
    </row>
    <row r="17" spans="1:8" s="101" customFormat="1" ht="18" customHeight="1" x14ac:dyDescent="0.25">
      <c r="A17" s="102" t="str">
        <f>'Wedding Budget'!A70</f>
        <v>MUSIC</v>
      </c>
      <c r="B17" s="98">
        <f>'Wedding Budget'!G76</f>
        <v>500</v>
      </c>
      <c r="C17" s="99">
        <f>IF(B10=0,"-",B17/$B$10)</f>
        <v>8.9047195013357075E-2</v>
      </c>
      <c r="D17" s="98">
        <f>IF(B10=0,"-",$D$10*C17)</f>
        <v>2226.1798753339267</v>
      </c>
      <c r="E17" s="98"/>
      <c r="F17" s="106">
        <v>0.25</v>
      </c>
      <c r="G17" s="98">
        <f t="shared" si="0"/>
        <v>6250</v>
      </c>
      <c r="H17" s="104"/>
    </row>
    <row r="18" spans="1:8" s="101" customFormat="1" ht="18" customHeight="1" x14ac:dyDescent="0.25">
      <c r="A18" s="102" t="str">
        <f>'Wedding Budget'!A78</f>
        <v>DECORATIONS</v>
      </c>
      <c r="B18" s="98">
        <f>'Wedding Budget'!G87</f>
        <v>400</v>
      </c>
      <c r="C18" s="99">
        <f>IF(B10=0,"-",B18/$B$10)</f>
        <v>7.123775601068566E-2</v>
      </c>
      <c r="D18" s="98">
        <f>IF(B10=0,"-",$D$10*C18)</f>
        <v>1780.9439002671415</v>
      </c>
      <c r="E18" s="98"/>
      <c r="F18" s="106">
        <v>0.15</v>
      </c>
      <c r="G18" s="98">
        <f t="shared" si="0"/>
        <v>3750</v>
      </c>
      <c r="H18" s="104"/>
    </row>
    <row r="19" spans="1:8" s="101" customFormat="1" ht="18" customHeight="1" x14ac:dyDescent="0.25">
      <c r="A19" s="102" t="str">
        <f>'Wedding Budget'!A89</f>
        <v>PHOTOGRAPHY</v>
      </c>
      <c r="B19" s="98">
        <f>'Wedding Budget'!G98</f>
        <v>400</v>
      </c>
      <c r="C19" s="99">
        <f>IF(B10=0,"-",B19/$B$10)</f>
        <v>7.123775601068566E-2</v>
      </c>
      <c r="D19" s="98">
        <f>IF(B10=0,"-",$D$10*C19)</f>
        <v>1780.9439002671415</v>
      </c>
      <c r="E19" s="98"/>
      <c r="F19" s="106">
        <v>0.05</v>
      </c>
      <c r="G19" s="98">
        <f t="shared" si="0"/>
        <v>1250</v>
      </c>
      <c r="H19" s="104"/>
    </row>
    <row r="20" spans="1:8" s="101" customFormat="1" ht="18" customHeight="1" x14ac:dyDescent="0.25">
      <c r="A20" s="102" t="str">
        <f>'Wedding Budget'!A100</f>
        <v>RECEPTION</v>
      </c>
      <c r="B20" s="98">
        <f>'Wedding Budget'!G112</f>
        <v>450</v>
      </c>
      <c r="C20" s="99">
        <f>IF(B10=0,"-",B20/$B$10)</f>
        <v>8.0142475512021374E-2</v>
      </c>
      <c r="D20" s="98">
        <f>IF(B10=0,"-",$D$10*C20)</f>
        <v>2003.5618878005344</v>
      </c>
      <c r="E20" s="98"/>
      <c r="F20" s="106">
        <v>0.1</v>
      </c>
      <c r="G20" s="98">
        <f t="shared" si="0"/>
        <v>2500</v>
      </c>
      <c r="H20" s="104"/>
    </row>
    <row r="21" spans="1:8" s="101" customFormat="1" ht="18" customHeight="1" x14ac:dyDescent="0.25">
      <c r="A21" s="102" t="str">
        <f>'Wedding Budget'!A114</f>
        <v>OTHER EXPENSES</v>
      </c>
      <c r="B21" s="98">
        <f>'Wedding Budget'!G128</f>
        <v>300</v>
      </c>
      <c r="C21" s="99">
        <f>IF(B10=0,"-",B21/$B$10)</f>
        <v>5.3428317008014245E-2</v>
      </c>
      <c r="D21" s="98">
        <f>IF(B10=0,"-",$D$10*C21)</f>
        <v>1335.7079252003562</v>
      </c>
      <c r="E21" s="98"/>
      <c r="F21" s="107">
        <v>0.05</v>
      </c>
      <c r="G21" s="98">
        <f t="shared" si="0"/>
        <v>1250</v>
      </c>
      <c r="H21" s="104"/>
    </row>
    <row r="22" spans="1:8" s="24" customFormat="1" ht="6.95" customHeight="1" x14ac:dyDescent="0.25">
      <c r="A22" s="23"/>
      <c r="B22" s="23"/>
      <c r="C22" s="23"/>
      <c r="D22" s="23"/>
      <c r="E22" s="23"/>
      <c r="F22" s="23"/>
      <c r="G22" s="23"/>
      <c r="H22" s="23"/>
    </row>
    <row r="23" spans="1:8" s="24" customFormat="1" x14ac:dyDescent="0.25"/>
    <row r="24" spans="1:8" s="24" customFormat="1" x14ac:dyDescent="0.25"/>
    <row r="25" spans="1:8" s="24" customFormat="1" x14ac:dyDescent="0.25"/>
  </sheetData>
  <mergeCells count="2">
    <mergeCell ref="A1:H1"/>
    <mergeCell ref="A6:H6"/>
  </mergeCells>
  <phoneticPr fontId="4" type="noConversion"/>
  <conditionalFormatting sqref="F10:H10 F12:H21">
    <cfRule type="expression" dxfId="1" priority="1" stopIfTrue="1">
      <formula>variable</formula>
    </cfRule>
  </conditionalFormatting>
  <conditionalFormatting sqref="B10:D10 B12:D21">
    <cfRule type="expression" dxfId="0" priority="2" stopIfTrue="1">
      <formula>variables</formula>
    </cfRule>
  </conditionalFormatting>
  <dataValidations count="2">
    <dataValidation type="list" showInputMessage="1" showErrorMessage="1" sqref="G65528">
      <formula1>"Auto Allocation, Manual Allocation"</formula1>
    </dataValidation>
    <dataValidation type="list" allowBlank="1" showInputMessage="1" showErrorMessage="1" sqref="C7 C4">
      <formula1>"Auto Allocation, Manual Allocation"</formula1>
    </dataValidation>
  </dataValidations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&amp;L&amp;9Budget Spreadsheets by Spreadsheet123.com&amp;R&amp;9© 2013 Spreadsheet123 LTD.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J9" sqref="A1:XFD1048576"/>
    </sheetView>
  </sheetViews>
  <sheetFormatPr defaultRowHeight="15" x14ac:dyDescent="0.25"/>
  <cols>
    <col min="1" max="8" width="9.140625" style="122"/>
    <col min="9" max="9" width="35.42578125" style="122" customWidth="1"/>
    <col min="10" max="16384" width="9.140625" style="122"/>
  </cols>
  <sheetData>
    <row r="1" spans="1:21" s="27" customFormat="1" ht="30" customHeight="1" x14ac:dyDescent="0.5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6"/>
      <c r="N1" s="116"/>
      <c r="O1" s="116"/>
      <c r="P1" s="116"/>
      <c r="Q1" s="116"/>
      <c r="T1" s="117"/>
      <c r="U1" s="117"/>
    </row>
    <row r="2" spans="1:21" s="27" customFormat="1" x14ac:dyDescent="0.25">
      <c r="A2" s="118"/>
      <c r="B2" s="118"/>
      <c r="C2" s="118"/>
      <c r="D2" s="118"/>
      <c r="E2" s="118"/>
      <c r="F2" s="118"/>
      <c r="G2" s="118"/>
      <c r="H2" s="118"/>
      <c r="I2" s="83"/>
      <c r="J2" s="118"/>
      <c r="K2" s="118"/>
      <c r="L2" s="118"/>
    </row>
    <row r="3" spans="1:21" s="120" customFormat="1" x14ac:dyDescent="0.25">
      <c r="A3" s="119"/>
      <c r="B3" s="119"/>
      <c r="I3" s="121"/>
    </row>
    <row r="4" spans="1:21" ht="5.0999999999999996" customHeight="1" x14ac:dyDescent="0.25"/>
    <row r="5" spans="1:21" x14ac:dyDescent="0.25">
      <c r="A5" s="123" t="s">
        <v>62</v>
      </c>
      <c r="B5" s="123"/>
      <c r="C5" s="123"/>
      <c r="D5" s="123"/>
      <c r="E5" s="123"/>
      <c r="F5" s="123"/>
      <c r="G5" s="123"/>
      <c r="H5" s="123"/>
      <c r="I5" s="123"/>
    </row>
    <row r="6" spans="1:21" s="24" customFormat="1" x14ac:dyDescent="0.25">
      <c r="A6" s="124" t="s">
        <v>63</v>
      </c>
      <c r="B6" s="124"/>
      <c r="C6" s="124"/>
      <c r="D6" s="124"/>
      <c r="E6" s="124"/>
      <c r="F6" s="124"/>
      <c r="G6" s="124"/>
      <c r="H6" s="124"/>
      <c r="I6" s="124"/>
    </row>
    <row r="7" spans="1:21" s="24" customFormat="1" x14ac:dyDescent="0.25">
      <c r="A7" s="125" t="s">
        <v>102</v>
      </c>
      <c r="B7" s="125"/>
      <c r="C7" s="125"/>
      <c r="D7" s="125"/>
      <c r="E7" s="125"/>
      <c r="F7" s="125"/>
      <c r="G7" s="125"/>
      <c r="H7" s="125"/>
      <c r="I7" s="125"/>
    </row>
    <row r="8" spans="1:21" s="24" customFormat="1" x14ac:dyDescent="0.25">
      <c r="A8" s="126" t="s">
        <v>103</v>
      </c>
      <c r="B8" s="126"/>
      <c r="C8" s="126"/>
      <c r="D8" s="126"/>
      <c r="E8" s="126"/>
      <c r="F8" s="126"/>
      <c r="G8" s="126"/>
      <c r="H8" s="126"/>
      <c r="I8" s="126"/>
    </row>
    <row r="9" spans="1:21" s="24" customFormat="1" x14ac:dyDescent="0.25">
      <c r="A9" s="125"/>
      <c r="B9" s="125"/>
      <c r="C9" s="125"/>
      <c r="D9" s="125"/>
      <c r="E9" s="125"/>
      <c r="F9" s="125"/>
      <c r="G9" s="125"/>
      <c r="H9" s="125"/>
      <c r="I9" s="125"/>
    </row>
    <row r="10" spans="1:21" s="24" customFormat="1" x14ac:dyDescent="0.25">
      <c r="A10" s="125" t="s">
        <v>104</v>
      </c>
      <c r="B10" s="125"/>
      <c r="C10" s="125"/>
      <c r="D10" s="125"/>
      <c r="E10" s="125"/>
      <c r="F10" s="125"/>
      <c r="G10" s="125"/>
      <c r="H10" s="125"/>
      <c r="I10" s="125"/>
    </row>
    <row r="11" spans="1:21" s="24" customFormat="1" x14ac:dyDescent="0.25">
      <c r="A11" s="125" t="s">
        <v>105</v>
      </c>
      <c r="B11" s="125"/>
      <c r="C11" s="125"/>
      <c r="D11" s="125"/>
      <c r="E11" s="125"/>
      <c r="F11" s="125"/>
      <c r="G11" s="125"/>
      <c r="H11" s="125"/>
      <c r="I11" s="125"/>
    </row>
    <row r="12" spans="1:21" s="27" customFormat="1" x14ac:dyDescent="0.25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21" x14ac:dyDescent="0.25">
      <c r="A13" s="123" t="s">
        <v>64</v>
      </c>
      <c r="B13" s="123"/>
      <c r="C13" s="123"/>
      <c r="D13" s="123"/>
      <c r="E13" s="123"/>
      <c r="F13" s="123"/>
      <c r="G13" s="123"/>
      <c r="H13" s="123"/>
      <c r="I13" s="123"/>
    </row>
    <row r="14" spans="1:21" s="24" customFormat="1" x14ac:dyDescent="0.25">
      <c r="A14" s="125" t="s">
        <v>65</v>
      </c>
      <c r="B14" s="125"/>
      <c r="C14" s="125"/>
      <c r="D14" s="125"/>
      <c r="E14" s="125"/>
      <c r="F14" s="125"/>
      <c r="G14" s="125"/>
      <c r="H14" s="125"/>
      <c r="I14" s="125"/>
    </row>
    <row r="15" spans="1:21" s="24" customFormat="1" x14ac:dyDescent="0.25">
      <c r="A15" s="125" t="s">
        <v>66</v>
      </c>
      <c r="B15" s="125"/>
      <c r="C15" s="125"/>
      <c r="D15" s="125"/>
      <c r="E15" s="125"/>
      <c r="F15" s="125"/>
      <c r="G15" s="125"/>
      <c r="H15" s="125"/>
      <c r="I15" s="125"/>
    </row>
    <row r="16" spans="1:21" s="27" customFormat="1" x14ac:dyDescent="0.25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9" x14ac:dyDescent="0.25">
      <c r="A17" s="123" t="s">
        <v>67</v>
      </c>
      <c r="B17" s="123"/>
      <c r="C17" s="123"/>
      <c r="D17" s="123"/>
      <c r="E17" s="123"/>
      <c r="F17" s="123"/>
      <c r="G17" s="123"/>
      <c r="H17" s="123"/>
      <c r="I17" s="123"/>
    </row>
    <row r="18" spans="1:9" s="24" customFormat="1" x14ac:dyDescent="0.25">
      <c r="A18" s="125" t="s">
        <v>123</v>
      </c>
      <c r="B18" s="125"/>
      <c r="C18" s="125"/>
      <c r="D18" s="125"/>
      <c r="E18" s="125"/>
      <c r="F18" s="125"/>
      <c r="G18" s="125"/>
      <c r="H18" s="125"/>
      <c r="I18" s="125"/>
    </row>
    <row r="19" spans="1:9" s="24" customFormat="1" x14ac:dyDescent="0.25">
      <c r="A19" s="125" t="s">
        <v>124</v>
      </c>
      <c r="B19" s="125"/>
      <c r="C19" s="125"/>
      <c r="D19" s="125"/>
      <c r="E19" s="125"/>
      <c r="F19" s="125"/>
      <c r="G19" s="125"/>
      <c r="H19" s="125"/>
      <c r="I19" s="125"/>
    </row>
    <row r="20" spans="1:9" s="24" customFormat="1" x14ac:dyDescent="0.25">
      <c r="A20" s="125" t="s">
        <v>106</v>
      </c>
      <c r="B20" s="125"/>
      <c r="C20" s="125"/>
      <c r="D20" s="125"/>
      <c r="E20" s="125"/>
      <c r="F20" s="125"/>
      <c r="G20" s="125"/>
      <c r="H20" s="125"/>
      <c r="I20" s="125"/>
    </row>
    <row r="21" spans="1:9" s="24" customFormat="1" x14ac:dyDescent="0.25">
      <c r="A21" s="125" t="s">
        <v>107</v>
      </c>
      <c r="B21" s="125"/>
      <c r="C21" s="125"/>
      <c r="D21" s="125"/>
      <c r="E21" s="125"/>
      <c r="F21" s="125"/>
      <c r="G21" s="125"/>
      <c r="H21" s="125"/>
      <c r="I21" s="125"/>
    </row>
    <row r="22" spans="1:9" s="24" customFormat="1" x14ac:dyDescent="0.25">
      <c r="A22" s="128" t="s">
        <v>108</v>
      </c>
      <c r="B22" s="128"/>
      <c r="C22" s="128"/>
      <c r="D22" s="128"/>
      <c r="E22" s="128"/>
      <c r="F22" s="128"/>
      <c r="G22" s="128"/>
      <c r="H22" s="128"/>
      <c r="I22" s="128"/>
    </row>
    <row r="23" spans="1:9" s="24" customFormat="1" x14ac:dyDescent="0.25">
      <c r="A23" s="128" t="s">
        <v>125</v>
      </c>
      <c r="B23" s="128"/>
      <c r="C23" s="128"/>
      <c r="D23" s="128"/>
      <c r="E23" s="128"/>
      <c r="F23" s="128"/>
      <c r="G23" s="128"/>
      <c r="H23" s="128"/>
      <c r="I23" s="128"/>
    </row>
    <row r="24" spans="1:9" s="24" customFormat="1" x14ac:dyDescent="0.25">
      <c r="A24" s="127" t="s">
        <v>126</v>
      </c>
      <c r="B24" s="127"/>
      <c r="C24" s="127"/>
      <c r="D24" s="127"/>
      <c r="E24" s="127"/>
      <c r="F24" s="127"/>
      <c r="G24" s="127"/>
      <c r="H24" s="127"/>
      <c r="I24" s="127"/>
    </row>
    <row r="25" spans="1:9" s="24" customFormat="1" x14ac:dyDescent="0.25">
      <c r="A25" s="127" t="s">
        <v>109</v>
      </c>
      <c r="B25" s="127"/>
      <c r="C25" s="127"/>
      <c r="D25" s="127"/>
      <c r="E25" s="127"/>
      <c r="F25" s="127"/>
      <c r="G25" s="127"/>
      <c r="H25" s="127"/>
      <c r="I25" s="127"/>
    </row>
    <row r="26" spans="1:9" s="24" customFormat="1" x14ac:dyDescent="0.25">
      <c r="A26" s="127" t="s">
        <v>110</v>
      </c>
      <c r="B26" s="127"/>
      <c r="C26" s="127"/>
      <c r="D26" s="127"/>
      <c r="E26" s="127"/>
      <c r="F26" s="127"/>
      <c r="G26" s="127"/>
      <c r="H26" s="127"/>
      <c r="I26" s="127"/>
    </row>
    <row r="27" spans="1:9" s="27" customFormat="1" x14ac:dyDescent="0.25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x14ac:dyDescent="0.25">
      <c r="A28" s="123" t="s">
        <v>111</v>
      </c>
      <c r="B28" s="123"/>
      <c r="C28" s="123"/>
      <c r="D28" s="123"/>
      <c r="E28" s="123"/>
      <c r="F28" s="123"/>
      <c r="G28" s="123"/>
      <c r="H28" s="123"/>
      <c r="I28" s="123"/>
    </row>
    <row r="29" spans="1:9" s="24" customFormat="1" ht="15" customHeight="1" x14ac:dyDescent="0.25">
      <c r="A29" s="129" t="s">
        <v>112</v>
      </c>
      <c r="B29" s="129"/>
      <c r="C29" s="129"/>
      <c r="D29" s="129"/>
      <c r="E29" s="129"/>
      <c r="F29" s="129"/>
      <c r="G29" s="129"/>
      <c r="H29" s="129"/>
      <c r="I29" s="129"/>
    </row>
    <row r="30" spans="1:9" s="24" customFormat="1" ht="15" customHeight="1" x14ac:dyDescent="0.25">
      <c r="A30" s="129" t="s">
        <v>113</v>
      </c>
      <c r="B30" s="129"/>
      <c r="C30" s="129"/>
      <c r="D30" s="129"/>
      <c r="E30" s="129"/>
      <c r="F30" s="129"/>
      <c r="G30" s="129"/>
      <c r="H30" s="129"/>
      <c r="I30" s="129"/>
    </row>
    <row r="31" spans="1:9" s="24" customFormat="1" x14ac:dyDescent="0.25">
      <c r="A31" s="129" t="s">
        <v>114</v>
      </c>
      <c r="B31" s="125"/>
      <c r="C31" s="125"/>
      <c r="D31" s="125"/>
      <c r="E31" s="125"/>
      <c r="F31" s="125"/>
      <c r="G31" s="125"/>
      <c r="H31" s="125"/>
      <c r="I31" s="125"/>
    </row>
    <row r="32" spans="1:9" s="24" customFormat="1" x14ac:dyDescent="0.25">
      <c r="A32" s="129" t="s">
        <v>115</v>
      </c>
      <c r="B32" s="129"/>
      <c r="C32" s="129"/>
      <c r="D32" s="129"/>
      <c r="E32" s="129"/>
      <c r="F32" s="129"/>
      <c r="G32" s="129"/>
      <c r="H32" s="129"/>
      <c r="I32" s="129"/>
    </row>
    <row r="33" spans="1:9" s="27" customFormat="1" x14ac:dyDescent="0.2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x14ac:dyDescent="0.25">
      <c r="A34" s="123" t="s">
        <v>116</v>
      </c>
      <c r="B34" s="123"/>
      <c r="C34" s="123"/>
      <c r="D34" s="123"/>
      <c r="E34" s="123"/>
      <c r="F34" s="123"/>
      <c r="G34" s="123"/>
      <c r="H34" s="123"/>
      <c r="I34" s="123"/>
    </row>
    <row r="35" spans="1:9" s="24" customFormat="1" x14ac:dyDescent="0.25">
      <c r="A35" s="125" t="s">
        <v>127</v>
      </c>
      <c r="B35" s="125"/>
      <c r="C35" s="125"/>
      <c r="D35" s="125"/>
      <c r="E35" s="125"/>
      <c r="F35" s="125"/>
      <c r="G35" s="125"/>
      <c r="H35" s="125"/>
      <c r="I35" s="125"/>
    </row>
    <row r="36" spans="1:9" s="24" customFormat="1" x14ac:dyDescent="0.25">
      <c r="A36" s="125" t="s">
        <v>68</v>
      </c>
      <c r="B36" s="125"/>
      <c r="C36" s="125"/>
      <c r="D36" s="125"/>
      <c r="E36" s="125"/>
      <c r="F36" s="125"/>
      <c r="G36" s="125"/>
      <c r="H36" s="125"/>
      <c r="I36" s="125"/>
    </row>
    <row r="37" spans="1:9" s="27" customFormat="1" x14ac:dyDescent="0.2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x14ac:dyDescent="0.25">
      <c r="A38" s="123" t="s">
        <v>117</v>
      </c>
      <c r="B38" s="123"/>
      <c r="C38" s="123"/>
      <c r="D38" s="123"/>
      <c r="E38" s="123"/>
      <c r="F38" s="123"/>
      <c r="G38" s="123"/>
      <c r="H38" s="123"/>
      <c r="I38" s="123"/>
    </row>
    <row r="39" spans="1:9" s="24" customFormat="1" x14ac:dyDescent="0.25">
      <c r="A39" s="125" t="s">
        <v>69</v>
      </c>
      <c r="B39" s="125"/>
      <c r="C39" s="125"/>
      <c r="D39" s="125"/>
      <c r="E39" s="125"/>
      <c r="F39" s="125"/>
      <c r="G39" s="125"/>
      <c r="H39" s="125"/>
      <c r="I39" s="125"/>
    </row>
    <row r="40" spans="1:9" s="24" customFormat="1" x14ac:dyDescent="0.25">
      <c r="A40" s="125" t="s">
        <v>70</v>
      </c>
      <c r="B40" s="125"/>
      <c r="C40" s="125"/>
      <c r="D40" s="125"/>
      <c r="E40" s="125"/>
      <c r="F40" s="125"/>
      <c r="G40" s="125"/>
      <c r="H40" s="125"/>
      <c r="I40" s="125"/>
    </row>
    <row r="41" spans="1:9" s="24" customFormat="1" x14ac:dyDescent="0.25">
      <c r="A41" s="125" t="s">
        <v>71</v>
      </c>
      <c r="B41" s="125"/>
      <c r="C41" s="125"/>
      <c r="D41" s="125"/>
      <c r="E41" s="125"/>
      <c r="F41" s="125"/>
      <c r="G41" s="125"/>
      <c r="H41" s="125"/>
      <c r="I41" s="125"/>
    </row>
    <row r="42" spans="1:9" s="24" customFormat="1" x14ac:dyDescent="0.25">
      <c r="A42" s="125" t="s">
        <v>72</v>
      </c>
      <c r="B42" s="125"/>
      <c r="C42" s="125"/>
      <c r="D42" s="125"/>
      <c r="E42" s="125"/>
      <c r="F42" s="125"/>
      <c r="G42" s="125"/>
      <c r="H42" s="125"/>
      <c r="I42" s="125"/>
    </row>
    <row r="43" spans="1:9" s="24" customFormat="1" x14ac:dyDescent="0.25">
      <c r="A43" s="125" t="s">
        <v>73</v>
      </c>
      <c r="B43" s="125"/>
      <c r="C43" s="125"/>
      <c r="D43" s="125"/>
      <c r="E43" s="125"/>
      <c r="F43" s="125"/>
      <c r="G43" s="125"/>
      <c r="H43" s="125"/>
      <c r="I43" s="125"/>
    </row>
    <row r="44" spans="1:9" s="24" customFormat="1" x14ac:dyDescent="0.25">
      <c r="A44" s="125" t="s">
        <v>74</v>
      </c>
      <c r="B44" s="125"/>
      <c r="C44" s="125"/>
      <c r="D44" s="125"/>
      <c r="E44" s="125"/>
      <c r="F44" s="125"/>
      <c r="G44" s="125"/>
      <c r="H44" s="125"/>
      <c r="I44" s="125"/>
    </row>
    <row r="45" spans="1:9" s="24" customFormat="1" x14ac:dyDescent="0.25">
      <c r="A45" s="125" t="s">
        <v>75</v>
      </c>
      <c r="B45" s="125"/>
      <c r="C45" s="125"/>
      <c r="D45" s="125"/>
      <c r="E45" s="125"/>
      <c r="F45" s="125"/>
      <c r="G45" s="125"/>
      <c r="H45" s="125"/>
      <c r="I45" s="125"/>
    </row>
    <row r="46" spans="1:9" s="24" customFormat="1" x14ac:dyDescent="0.25">
      <c r="A46" s="125" t="s">
        <v>76</v>
      </c>
      <c r="B46" s="125"/>
      <c r="C46" s="125"/>
      <c r="D46" s="125"/>
      <c r="E46" s="125"/>
      <c r="F46" s="125"/>
      <c r="G46" s="125"/>
      <c r="H46" s="125"/>
      <c r="I46" s="125"/>
    </row>
    <row r="47" spans="1:9" s="27" customFormat="1" x14ac:dyDescent="0.25">
      <c r="A47" s="127"/>
      <c r="B47" s="127"/>
      <c r="C47" s="127"/>
      <c r="D47" s="127"/>
      <c r="E47" s="127"/>
      <c r="F47" s="127"/>
      <c r="G47" s="127"/>
      <c r="H47" s="127"/>
      <c r="I47" s="127"/>
    </row>
    <row r="48" spans="1:9" s="130" customFormat="1" ht="9" x14ac:dyDescent="0.15">
      <c r="A48" s="130" t="s">
        <v>118</v>
      </c>
      <c r="B48" s="131"/>
      <c r="C48" s="131"/>
      <c r="D48" s="131"/>
      <c r="E48" s="131"/>
      <c r="F48" s="131"/>
      <c r="G48" s="131"/>
      <c r="H48" s="131"/>
      <c r="I48" s="131"/>
    </row>
    <row r="49" spans="1:9" s="130" customFormat="1" ht="9" x14ac:dyDescent="0.15">
      <c r="A49" s="131" t="s">
        <v>119</v>
      </c>
      <c r="B49" s="131"/>
      <c r="C49" s="131"/>
      <c r="D49" s="131"/>
      <c r="E49" s="131"/>
      <c r="F49" s="131"/>
      <c r="G49" s="131"/>
      <c r="H49" s="131"/>
      <c r="I49" s="131"/>
    </row>
    <row r="50" spans="1:9" s="130" customFormat="1" ht="9" x14ac:dyDescent="0.15">
      <c r="A50" s="131" t="s">
        <v>120</v>
      </c>
      <c r="B50" s="131"/>
      <c r="C50" s="131"/>
      <c r="D50" s="131"/>
      <c r="E50" s="131"/>
      <c r="F50" s="131"/>
      <c r="G50" s="131"/>
      <c r="H50" s="131"/>
      <c r="I50" s="131"/>
    </row>
    <row r="51" spans="1:9" s="27" customFormat="1" x14ac:dyDescent="0.25">
      <c r="A51" s="127"/>
      <c r="B51" s="127"/>
      <c r="C51" s="127"/>
      <c r="D51" s="127"/>
      <c r="E51" s="127"/>
      <c r="F51" s="127"/>
      <c r="G51" s="127"/>
      <c r="H51" s="127"/>
      <c r="I51" s="127"/>
    </row>
    <row r="52" spans="1:9" x14ac:dyDescent="0.25">
      <c r="A52" s="123" t="s">
        <v>121</v>
      </c>
      <c r="B52" s="123"/>
      <c r="C52" s="123"/>
      <c r="D52" s="123"/>
      <c r="E52" s="123"/>
      <c r="F52" s="123"/>
      <c r="G52" s="123"/>
      <c r="H52" s="123"/>
      <c r="I52" s="123"/>
    </row>
    <row r="53" spans="1:9" s="24" customFormat="1" x14ac:dyDescent="0.25">
      <c r="A53" s="125" t="s">
        <v>77</v>
      </c>
      <c r="B53" s="125"/>
      <c r="C53" s="125"/>
      <c r="D53" s="125"/>
      <c r="E53" s="125"/>
      <c r="F53" s="125"/>
      <c r="G53" s="125"/>
      <c r="H53" s="125"/>
      <c r="I53" s="125"/>
    </row>
    <row r="54" spans="1:9" s="24" customFormat="1" x14ac:dyDescent="0.25">
      <c r="A54" s="126" t="s">
        <v>78</v>
      </c>
      <c r="B54" s="126"/>
      <c r="C54" s="126"/>
      <c r="D54" s="126"/>
      <c r="E54" s="126"/>
      <c r="F54" s="126"/>
      <c r="G54" s="126"/>
      <c r="H54" s="126"/>
      <c r="I54" s="126"/>
    </row>
  </sheetData>
  <mergeCells count="36">
    <mergeCell ref="A1:I1"/>
    <mergeCell ref="A5:I5"/>
    <mergeCell ref="A6:I6"/>
    <mergeCell ref="A13:I13"/>
    <mergeCell ref="A14:I14"/>
    <mergeCell ref="A15:I15"/>
    <mergeCell ref="A17:I17"/>
    <mergeCell ref="A7:I7"/>
    <mergeCell ref="A9:I9"/>
    <mergeCell ref="A10:I10"/>
    <mergeCell ref="A11:I11"/>
    <mergeCell ref="A22:I22"/>
    <mergeCell ref="A23:I23"/>
    <mergeCell ref="A18:I18"/>
    <mergeCell ref="A19:I19"/>
    <mergeCell ref="A20:I20"/>
    <mergeCell ref="A21:I21"/>
    <mergeCell ref="A28:I28"/>
    <mergeCell ref="A29:I29"/>
    <mergeCell ref="A30:I30"/>
    <mergeCell ref="A35:I35"/>
    <mergeCell ref="A36:I36"/>
    <mergeCell ref="A31:I31"/>
    <mergeCell ref="A32:I32"/>
    <mergeCell ref="A34:I34"/>
    <mergeCell ref="A38:I38"/>
    <mergeCell ref="A39:I39"/>
    <mergeCell ref="A40:I40"/>
    <mergeCell ref="A41:I41"/>
    <mergeCell ref="A42:I42"/>
    <mergeCell ref="A52:I52"/>
    <mergeCell ref="A53:I53"/>
    <mergeCell ref="A43:I43"/>
    <mergeCell ref="A44:I44"/>
    <mergeCell ref="A45:I45"/>
    <mergeCell ref="A46:I46"/>
  </mergeCells>
  <phoneticPr fontId="4" type="noConversion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&amp;L© 2009 Spreadsheet123.com.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Wedding Budget</vt:lpstr>
      <vt:lpstr>Budget Estimator</vt:lpstr>
      <vt:lpstr>EULA</vt:lpstr>
      <vt:lpstr>'Budget Estimator'!Print_Area</vt:lpstr>
      <vt:lpstr>'Wedding Budget'!Print_Area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Spreadsheet123.com</dc:creator>
  <dc:description>© 2013 Spreadsheet123 LTD. All rights reserved</dc:description>
  <cp:lastModifiedBy>ALI JAVED</cp:lastModifiedBy>
  <cp:lastPrinted>2020-06-21T15:33:06Z</cp:lastPrinted>
  <dcterms:created xsi:type="dcterms:W3CDTF">2010-01-25T02:15:08Z</dcterms:created>
  <dcterms:modified xsi:type="dcterms:W3CDTF">2020-06-21T15:34:35Z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1.0.2</vt:lpwstr>
  </property>
</Properties>
</file>