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September Tasks\Doctemplates.net\(6)30+ Free Daily Planner Templates (Word , Excel)\Free Daily Planner Templaes\"/>
    </mc:Choice>
  </mc:AlternateContent>
  <bookViews>
    <workbookView xWindow="0" yWindow="0" windowWidth="20490" windowHeight="7755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52511"/>
</workbook>
</file>

<file path=xl/calcChain.xml><?xml version="1.0" encoding="utf-8"?>
<calcChain xmlns="http://schemas.openxmlformats.org/spreadsheetml/2006/main">
  <c r="H16" i="3" l="1"/>
  <c r="H17" i="3"/>
  <c r="B1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" i="4"/>
  <c r="F4" i="4" l="1"/>
  <c r="F6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35" i="4"/>
  <c r="B8" i="4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H5" i="3"/>
  <c r="H6" i="3"/>
  <c r="H7" i="3"/>
  <c r="H8" i="3"/>
  <c r="H9" i="3"/>
  <c r="H10" i="3"/>
  <c r="H11" i="3"/>
  <c r="H12" i="3"/>
  <c r="H13" i="3"/>
  <c r="H14" i="3"/>
  <c r="H15" i="3"/>
  <c r="J25" i="4" l="1"/>
  <c r="J32" i="4"/>
  <c r="J27" i="4"/>
  <c r="J22" i="4"/>
  <c r="J13" i="4"/>
  <c r="J7" i="4"/>
  <c r="J30" i="4"/>
  <c r="I14" i="4"/>
  <c r="I34" i="4"/>
  <c r="I29" i="4"/>
  <c r="I24" i="4"/>
  <c r="J19" i="4"/>
  <c r="I8" i="4"/>
  <c r="J35" i="4"/>
  <c r="I36" i="4"/>
  <c r="I26" i="4"/>
  <c r="I31" i="4"/>
  <c r="I20" i="4"/>
  <c r="I35" i="4"/>
  <c r="J33" i="4"/>
  <c r="I30" i="4"/>
  <c r="J28" i="4"/>
  <c r="I25" i="4"/>
  <c r="J23" i="4"/>
  <c r="J36" i="4"/>
  <c r="I32" i="4"/>
  <c r="J34" i="4"/>
  <c r="I33" i="4"/>
  <c r="J26" i="4"/>
  <c r="I22" i="4"/>
  <c r="J24" i="4"/>
  <c r="I23" i="4"/>
  <c r="J15" i="4"/>
  <c r="J14" i="4"/>
  <c r="I13" i="4"/>
  <c r="I12" i="4"/>
  <c r="I11" i="4"/>
  <c r="J10" i="4"/>
  <c r="I15" i="4"/>
  <c r="J12" i="4"/>
  <c r="J11" i="4"/>
  <c r="I10" i="4"/>
  <c r="I9" i="4"/>
  <c r="J8" i="4"/>
  <c r="I7" i="4"/>
  <c r="I6" i="4"/>
  <c r="I5" i="4"/>
  <c r="J4" i="4"/>
  <c r="J9" i="4"/>
  <c r="J6" i="4"/>
  <c r="J5" i="4"/>
  <c r="I4" i="4"/>
  <c r="J31" i="4"/>
  <c r="J29" i="4"/>
  <c r="I28" i="4"/>
  <c r="I27" i="4"/>
  <c r="J21" i="4"/>
  <c r="J20" i="4"/>
  <c r="I19" i="4"/>
  <c r="I18" i="4"/>
  <c r="I17" i="4"/>
  <c r="I16" i="4"/>
  <c r="I21" i="4"/>
  <c r="J18" i="4"/>
  <c r="J17" i="4"/>
  <c r="J16" i="4"/>
  <c r="B9" i="3"/>
  <c r="B7" i="3" l="1"/>
  <c r="B1" i="3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<sst xmlns="http://schemas.openxmlformats.org/spreadsheetml/2006/main" count="45" uniqueCount="28">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</sst>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[$-409]mmmm\ d\,\ yyyy;@"/>
    <numFmt numFmtId="166" formatCode=";;;"/>
  </numFmts>
  <fonts count="22" x14ac:knownFonts="1"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sz val="9"/>
      <color theme="1"/>
      <name val="Century Gothic"/>
      <family val="2"/>
    </font>
    <font>
      <b/>
      <sz val="90"/>
      <color theme="4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2"/>
      <color theme="3"/>
      <name val="Century Gothic"/>
      <family val="2"/>
    </font>
    <font>
      <sz val="12"/>
      <color theme="3"/>
      <name val="Century Gothic"/>
      <family val="2"/>
    </font>
    <font>
      <sz val="12"/>
      <color theme="1"/>
      <name val="Century Gothic"/>
      <family val="2"/>
    </font>
    <font>
      <sz val="12"/>
      <color theme="4"/>
      <name val="Century Gothic"/>
      <family val="2"/>
    </font>
    <font>
      <b/>
      <sz val="12"/>
      <color theme="4"/>
      <name val="Century Gothic"/>
      <family val="2"/>
    </font>
    <font>
      <sz val="12"/>
      <color theme="2" tint="0.59996337778862885"/>
      <name val="Century Gothic"/>
      <family val="2"/>
    </font>
    <font>
      <b/>
      <sz val="34"/>
      <color theme="3"/>
      <name val="Century Gothic"/>
      <family val="2"/>
    </font>
    <font>
      <sz val="10"/>
      <color theme="3"/>
      <name val="Century Gothic"/>
      <family val="2"/>
    </font>
    <font>
      <b/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8" borderId="0" applyNumberFormat="0" applyAlignment="0" applyProtection="0"/>
    <xf numFmtId="0" fontId="1" fillId="8" borderId="0" applyNumberFormat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1" fillId="2" borderId="0" xfId="0" applyFont="1" applyFill="1" applyBorder="1" applyAlignment="1" applyProtection="1">
      <alignment vertical="center"/>
    </xf>
    <xf numFmtId="0" fontId="5" fillId="8" borderId="0" xfId="3" applyAlignment="1">
      <alignment horizontal="left" vertical="center" indent="4"/>
    </xf>
    <xf numFmtId="0" fontId="6" fillId="0" borderId="0" xfId="0" applyFont="1" applyFill="1" applyBorder="1" applyAlignment="1">
      <alignment horizontal="left" vertical="center" wrapText="1" indent="5"/>
    </xf>
    <xf numFmtId="0" fontId="3" fillId="0" borderId="0" xfId="1" applyFill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165" fontId="11" fillId="8" borderId="0" xfId="3" applyNumberFormat="1" applyFont="1" applyAlignment="1" applyProtection="1">
      <alignment horizontal="left" vertical="center"/>
      <protection locked="0"/>
    </xf>
    <xf numFmtId="0" fontId="11" fillId="8" borderId="0" xfId="3" applyFont="1" applyAlignment="1" applyProtection="1">
      <alignment horizontal="left" vertical="center" indent="10"/>
      <protection locked="0"/>
    </xf>
    <xf numFmtId="0" fontId="11" fillId="8" borderId="0" xfId="3" applyFont="1" applyAlignment="1" applyProtection="1">
      <alignment horizontal="left" vertical="center" indent="6"/>
      <protection locked="0"/>
    </xf>
    <xf numFmtId="164" fontId="12" fillId="0" borderId="0" xfId="0" applyNumberFormat="1" applyFont="1" applyFill="1" applyBorder="1" applyAlignment="1" applyProtection="1">
      <alignment horizontal="left" indent="1"/>
    </xf>
    <xf numFmtId="0" fontId="12" fillId="0" borderId="0" xfId="0" applyFont="1" applyFill="1" applyBorder="1" applyProtection="1">
      <alignment vertical="center"/>
    </xf>
    <xf numFmtId="0" fontId="13" fillId="4" borderId="3" xfId="0" applyFont="1" applyFill="1" applyBorder="1" applyAlignment="1">
      <alignment horizontal="left" indent="1"/>
    </xf>
    <xf numFmtId="164" fontId="14" fillId="6" borderId="9" xfId="0" applyNumberFormat="1" applyFont="1" applyFill="1" applyBorder="1" applyAlignment="1">
      <alignment horizontal="left" vertical="center" indent="1"/>
    </xf>
    <xf numFmtId="0" fontId="14" fillId="6" borderId="4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4" fillId="5" borderId="10" xfId="0" applyFont="1" applyFill="1" applyBorder="1" applyAlignment="1" applyProtection="1">
      <alignment horizontal="right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>
      <alignment horizontal="left" vertical="center" indent="1"/>
    </xf>
    <xf numFmtId="164" fontId="14" fillId="6" borderId="0" xfId="0" applyNumberFormat="1" applyFont="1" applyFill="1" applyBorder="1" applyAlignment="1">
      <alignment horizontal="left" vertical="center" indent="1"/>
    </xf>
    <xf numFmtId="0" fontId="14" fillId="6" borderId="6" xfId="0" applyFont="1" applyFill="1" applyBorder="1" applyAlignment="1">
      <alignment horizontal="left" vertical="center"/>
    </xf>
    <xf numFmtId="0" fontId="14" fillId="5" borderId="12" xfId="0" applyFont="1" applyFill="1" applyBorder="1" applyAlignment="1" applyProtection="1">
      <alignment horizontal="right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14" fontId="18" fillId="4" borderId="5" xfId="0" applyNumberFormat="1" applyFont="1" applyFill="1" applyBorder="1">
      <alignment vertical="center"/>
    </xf>
    <xf numFmtId="0" fontId="19" fillId="0" borderId="0" xfId="2" applyFont="1" applyAlignment="1">
      <alignment horizontal="center" vertical="top"/>
    </xf>
    <xf numFmtId="0" fontId="15" fillId="4" borderId="5" xfId="0" applyFont="1" applyFill="1" applyBorder="1">
      <alignment vertical="center"/>
    </xf>
    <xf numFmtId="0" fontId="15" fillId="4" borderId="7" xfId="0" applyFont="1" applyFill="1" applyBorder="1">
      <alignment vertical="center"/>
    </xf>
    <xf numFmtId="164" fontId="14" fillId="6" borderId="15" xfId="0" applyNumberFormat="1" applyFont="1" applyFill="1" applyBorder="1" applyAlignment="1">
      <alignment horizontal="left" vertical="center" indent="1"/>
    </xf>
    <xf numFmtId="0" fontId="14" fillId="6" borderId="8" xfId="0" applyFont="1" applyFill="1" applyBorder="1" applyAlignment="1">
      <alignment horizontal="left" vertical="center"/>
    </xf>
    <xf numFmtId="0" fontId="10" fillId="8" borderId="0" xfId="4" applyFont="1" applyAlignment="1" applyProtection="1">
      <alignment horizontal="left" vertical="center" indent="5"/>
      <protection locked="0"/>
    </xf>
    <xf numFmtId="0" fontId="20" fillId="6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indent="3"/>
    </xf>
    <xf numFmtId="0" fontId="8" fillId="0" borderId="0" xfId="0" applyFont="1" applyAlignment="1">
      <alignment horizontal="left" vertical="center" indent="2"/>
    </xf>
    <xf numFmtId="166" fontId="8" fillId="0" borderId="0" xfId="0" applyNumberFormat="1" applyFont="1">
      <alignment vertical="center"/>
    </xf>
    <xf numFmtId="0" fontId="10" fillId="8" borderId="17" xfId="4" applyFont="1" applyBorder="1" applyAlignment="1">
      <alignment horizontal="left" vertical="center" indent="1"/>
    </xf>
    <xf numFmtId="0" fontId="10" fillId="8" borderId="18" xfId="4" applyFont="1" applyBorder="1" applyAlignment="1">
      <alignment horizontal="left" vertical="center" indent="1"/>
    </xf>
    <xf numFmtId="0" fontId="21" fillId="7" borderId="17" xfId="0" applyFont="1" applyFill="1" applyBorder="1" applyAlignment="1">
      <alignment horizontal="left" vertical="center" indent="1"/>
    </xf>
    <xf numFmtId="0" fontId="21" fillId="7" borderId="18" xfId="0" applyFont="1" applyFill="1" applyBorder="1" applyAlignment="1">
      <alignment horizontal="left" vertical="center" indent="1"/>
    </xf>
    <xf numFmtId="0" fontId="14" fillId="5" borderId="20" xfId="0" applyFont="1" applyFill="1" applyBorder="1" applyAlignment="1" applyProtection="1">
      <alignment horizontal="right" vertical="center" wrapText="1"/>
      <protection locked="0"/>
    </xf>
    <xf numFmtId="0" fontId="14" fillId="5" borderId="5" xfId="0" applyFont="1" applyFill="1" applyBorder="1" applyAlignment="1" applyProtection="1">
      <alignment horizontal="right" vertical="center" wrapText="1"/>
      <protection locked="0"/>
    </xf>
    <xf numFmtId="0" fontId="14" fillId="5" borderId="19" xfId="0" applyFont="1" applyFill="1" applyBorder="1" applyAlignment="1" applyProtection="1">
      <alignment horizontal="right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Time Intervals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2"/>
</file>

<file path=xl/ctrlProps/ctrlProp2.xml><?xml version="1.0" encoding="utf-8"?>
<formControlPr xmlns="http://schemas.microsoft.com/office/spreadsheetml/2009/9/main" objectType="Spin" dx="16" fmlaLink="$B$18" max="12" min="1" page="10" val="4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/>
        <xdr:cNvGrpSpPr>
          <a:grpSpLocks noChangeAspect="1"/>
        </xdr:cNvGrpSpPr>
      </xdr:nvGrpSpPr>
      <xdr:grpSpPr bwMode="auto">
        <a:xfrm>
          <a:off x="300786" y="2279742"/>
          <a:ext cx="294084" cy="268505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/>
        <xdr:cNvGrpSpPr/>
      </xdr:nvGrpSpPr>
      <xdr:grpSpPr>
        <a:xfrm>
          <a:off x="298188" y="4892008"/>
          <a:ext cx="1521279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/>
        <xdr:cNvGrpSpPr/>
      </xdr:nvGrpSpPr>
      <xdr:grpSpPr>
        <a:xfrm>
          <a:off x="303404" y="4596174"/>
          <a:ext cx="1519962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/>
        <xdr:cNvGrpSpPr>
          <a:grpSpLocks noChangeAspect="1"/>
        </xdr:cNvGrpSpPr>
      </xdr:nvGrpSpPr>
      <xdr:grpSpPr bwMode="auto">
        <a:xfrm>
          <a:off x="299637" y="3976998"/>
          <a:ext cx="295835" cy="282949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/>
        <xdr:cNvGrpSpPr>
          <a:grpSpLocks noChangeAspect="1"/>
        </xdr:cNvGrpSpPr>
      </xdr:nvGrpSpPr>
      <xdr:grpSpPr bwMode="auto">
        <a:xfrm>
          <a:off x="2783526" y="187283"/>
          <a:ext cx="317659" cy="309228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/>
        <xdr:cNvGrpSpPr>
          <a:grpSpLocks noChangeAspect="1"/>
        </xdr:cNvGrpSpPr>
      </xdr:nvGrpSpPr>
      <xdr:grpSpPr bwMode="auto">
        <a:xfrm>
          <a:off x="5401820" y="206333"/>
          <a:ext cx="432547" cy="287320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/>
        <xdr:cNvGrpSpPr>
          <a:grpSpLocks noChangeAspect="1"/>
        </xdr:cNvGrpSpPr>
      </xdr:nvGrpSpPr>
      <xdr:grpSpPr bwMode="auto">
        <a:xfrm>
          <a:off x="8628412" y="215858"/>
          <a:ext cx="331713" cy="276366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180975</xdr:rowOff>
        </xdr:from>
        <xdr:to>
          <xdr:col>2</xdr:col>
          <xdr:colOff>114300</xdr:colOff>
          <xdr:row>15</xdr:row>
          <xdr:rowOff>9525</xdr:rowOff>
        </xdr:to>
        <xdr:sp macro="" textlink="">
          <xdr:nvSpPr>
            <xdr:cNvPr id="4103" name="Year Spinner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0</xdr:rowOff>
        </xdr:from>
        <xdr:to>
          <xdr:col>2</xdr:col>
          <xdr:colOff>114300</xdr:colOff>
          <xdr:row>17</xdr:row>
          <xdr:rowOff>19050</xdr:rowOff>
        </xdr:to>
        <xdr:sp macro="" textlink="">
          <xdr:nvSpPr>
            <xdr:cNvPr id="4104" name="Month Spinner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2</xdr:col>
          <xdr:colOff>114300</xdr:colOff>
          <xdr:row>19</xdr:row>
          <xdr:rowOff>19050</xdr:rowOff>
        </xdr:to>
        <xdr:sp macro="" textlink="">
          <xdr:nvSpPr>
            <xdr:cNvPr id="4105" name="Day Spinner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>
          <a:hlinkClick xmlns:r="http://schemas.openxmlformats.org/officeDocument/2006/relationships" r:id="rId1" tooltip="Click to view daily schedule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>
          <a:hlinkClick xmlns:r="http://schemas.openxmlformats.org/officeDocument/2006/relationships" r:id="rId2" tooltip="Click to edit scheduler time frames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/>
        <xdr:cNvGrpSpPr>
          <a:grpSpLocks noChangeAspect="1"/>
        </xdr:cNvGrpSpPr>
      </xdr:nvGrpSpPr>
      <xdr:grpSpPr bwMode="auto">
        <a:xfrm>
          <a:off x="234505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/>
        <xdr:cNvGrpSpPr>
          <a:grpSpLocks noChangeAspect="1"/>
        </xdr:cNvGrpSpPr>
      </xdr:nvGrpSpPr>
      <xdr:grpSpPr bwMode="auto">
        <a:xfrm>
          <a:off x="362902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/>
        <xdr:cNvGrpSpPr>
          <a:grpSpLocks noChangeAspect="1"/>
        </xdr:cNvGrpSpPr>
      </xdr:nvGrpSpPr>
      <xdr:grpSpPr bwMode="auto">
        <a:xfrm>
          <a:off x="4703445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 headerRowDxfId="1" dataDxfId="0">
  <tableColumns count="2">
    <tableColumn id="1" name="Time" headerRowDxfId="11" dataDxfId="3">
      <calculatedColumnFormula>'Time Intervals'!B3</calculatedColumnFormula>
    </tableColumn>
    <tableColumn id="2" name="Description" headerRowDxfId="10" dataDxfId="2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put" displayName="Input" ref="E4:H17" totalsRowShown="0" headerRowDxfId="9" dataDxfId="8">
  <autoFilter ref="E4:H17"/>
  <tableColumns count="4">
    <tableColumn id="1" name="DATE" dataDxfId="7"/>
    <tableColumn id="2" name="TIME" dataDxfId="6"/>
    <tableColumn id="3" name="DESCRIPTION" dataDxfId="5"/>
    <tableColumn id="4" name="UNIQUE VALUE (CALCULATED)" dataDxfId="4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mes" displayName="Times" ref="B2:B35" totalsRowShown="0" headerRowCellStyle="Heading 2">
  <tableColumns count="1">
    <tableColumn id="1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="70" zoomScaleNormal="70" workbookViewId="0">
      <selection activeCell="P15" sqref="P15"/>
    </sheetView>
  </sheetViews>
  <sheetFormatPr defaultColWidth="9.33203125" defaultRowHeight="14.25" x14ac:dyDescent="0.2"/>
  <cols>
    <col min="1" max="1" width="5.33203125" style="16" customWidth="1"/>
    <col min="2" max="3" width="17.33203125" style="16" customWidth="1"/>
    <col min="4" max="4" width="6.1640625" style="16" customWidth="1"/>
    <col min="5" max="5" width="12.5" style="16" customWidth="1"/>
    <col min="6" max="6" width="31.1640625" style="16" customWidth="1"/>
    <col min="7" max="7" width="2.83203125" style="16" customWidth="1"/>
    <col min="8" max="8" width="17.83203125" style="16" customWidth="1"/>
    <col min="9" max="9" width="13" style="16" customWidth="1"/>
    <col min="10" max="10" width="22.83203125" style="16" customWidth="1"/>
    <col min="11" max="11" width="2.83203125" style="16" customWidth="1"/>
    <col min="12" max="12" width="4.5" style="16" customWidth="1"/>
    <col min="13" max="13" width="47.6640625" style="16" customWidth="1"/>
    <col min="14" max="14" width="5.5" style="16" customWidth="1"/>
    <col min="15" max="16384" width="9.33203125" style="16"/>
  </cols>
  <sheetData>
    <row r="1" spans="2:14" ht="14.25" customHeight="1" x14ac:dyDescent="0.2"/>
    <row r="2" spans="2:14" ht="9" customHeight="1" x14ac:dyDescent="0.2"/>
    <row r="3" spans="2:14" ht="26.25" customHeight="1" x14ac:dyDescent="0.2">
      <c r="B3" s="17">
        <f>DAY(DateVal)</f>
        <v>10</v>
      </c>
      <c r="C3" s="17"/>
      <c r="E3" s="18"/>
      <c r="F3" s="19" t="str">
        <f>IFERROR(UPPER(TEXT(DATE(ReportYear,MonthNumber,ReportDay),"MMMM D, YYYY")),"Invalid Date")</f>
        <v>APRIL 10, 2012</v>
      </c>
      <c r="H3" s="20" t="s">
        <v>13</v>
      </c>
      <c r="I3" s="20"/>
      <c r="J3" s="20"/>
      <c r="L3" s="21" t="s">
        <v>14</v>
      </c>
      <c r="M3" s="21"/>
      <c r="N3" s="16" t="s">
        <v>24</v>
      </c>
    </row>
    <row r="4" spans="2:14" ht="15" customHeight="1" x14ac:dyDescent="0.25">
      <c r="B4" s="17"/>
      <c r="C4" s="17"/>
      <c r="E4" s="22">
        <f>'Time Intervals'!B3</f>
        <v>0.25</v>
      </c>
      <c r="F4" s="23" t="str">
        <f>IFERROR(INDEX(Input[],MATCH(DATEVALUE(DateVal)&amp;DailySchedule[[#This Row],[Time]],LookUpDateAndTime,0),3),"-")</f>
        <v>Wake up</v>
      </c>
      <c r="H4" s="24" t="str">
        <f>TEXT(DATEVALUE(DateVal)+1,"dddd")</f>
        <v>Wednesday</v>
      </c>
      <c r="I4" s="25" t="str">
        <f>IFERROR(INDEX(Input[],MATCH($H$7&amp;"|"&amp;ROW(A1),Input[UNIQUE VALUE (CALCULATED)],0),2),"")</f>
        <v/>
      </c>
      <c r="J4" s="26" t="str">
        <f>IFERROR(INDEX(Input[],MATCH($H$7&amp;"|"&amp;ROW(A1),Input[UNIQUE VALUE (CALCULATED)],0),3),"")</f>
        <v/>
      </c>
      <c r="K4" s="27"/>
      <c r="L4" s="28" t="s">
        <v>27</v>
      </c>
      <c r="M4" s="29" t="s">
        <v>19</v>
      </c>
    </row>
    <row r="5" spans="2:14" ht="15" customHeight="1" x14ac:dyDescent="0.25">
      <c r="B5" s="17"/>
      <c r="C5" s="17"/>
      <c r="E5" s="22">
        <f>'Time Intervals'!B4</f>
        <v>0.27083333333333331</v>
      </c>
      <c r="F5" s="23" t="str">
        <f>IFERROR(INDEX(Input[],MATCH(DATEVALUE(DateVal)&amp;DailySchedule[[#This Row],[Time]],LookUpDateAndTime,0),3),"-")</f>
        <v>Shower</v>
      </c>
      <c r="H5" s="30" t="str">
        <f>TEXT(DATEVALUE(DateVal)+1,"d")</f>
        <v>11</v>
      </c>
      <c r="I5" s="31">
        <f>IFERROR(INDEX(Input[],MATCH($H$7&amp;"|"&amp;ROW(A2),Input[UNIQUE VALUE (CALCULATED)],0),2),"")</f>
        <v>0.27083333333333331</v>
      </c>
      <c r="J5" s="32" t="str">
        <f>IFERROR(INDEX(Input[],MATCH($H$7&amp;"|"&amp;ROW(A2),Input[UNIQUE VALUE (CALCULATED)],0),3),"")</f>
        <v>Breakfast</v>
      </c>
      <c r="K5" s="27"/>
      <c r="L5" s="33"/>
      <c r="M5" s="34"/>
    </row>
    <row r="6" spans="2:14" ht="15" customHeight="1" x14ac:dyDescent="0.25">
      <c r="B6" s="17"/>
      <c r="C6" s="17"/>
      <c r="E6" s="22">
        <f>'Time Intervals'!B5</f>
        <v>0.29166666666666702</v>
      </c>
      <c r="F6" s="23" t="str">
        <f>IFERROR(INDEX(Input[],MATCH(DATEVALUE(DateVal)&amp;DailySchedule[[#This Row],[Time]],LookUpDateAndTime,0),3),"-")</f>
        <v>-</v>
      </c>
      <c r="H6" s="30"/>
      <c r="I6" s="31" t="str">
        <f>IFERROR(INDEX(Input[],MATCH($H$7&amp;"|"&amp;ROW(A3),Input[UNIQUE VALUE (CALCULATED)],0),2),"")</f>
        <v/>
      </c>
      <c r="J6" s="32" t="str">
        <f>IFERROR(INDEX(Input[],MATCH($H$7&amp;"|"&amp;ROW(A3),Input[UNIQUE VALUE (CALCULATED)],0),3),"")</f>
        <v/>
      </c>
      <c r="K6" s="27"/>
      <c r="L6" s="33"/>
      <c r="M6" s="34"/>
    </row>
    <row r="7" spans="2:14" ht="15" customHeight="1" x14ac:dyDescent="0.25">
      <c r="B7" s="17"/>
      <c r="C7" s="17"/>
      <c r="E7" s="22">
        <f>'Time Intervals'!B6</f>
        <v>0.3125</v>
      </c>
      <c r="F7" s="23" t="str">
        <f>IFERROR(INDEX(Input[],MATCH(DATEVALUE(DateVal)&amp;DailySchedule[[#This Row],[Time]],LookUpDateAndTime,0),3),"-")</f>
        <v>Leave for work</v>
      </c>
      <c r="H7" s="35">
        <f>DateVal+1</f>
        <v>41010</v>
      </c>
      <c r="I7" s="31" t="str">
        <f>IFERROR(INDEX(Input[],MATCH($H$7&amp;"|"&amp;ROW(A4),Input[UNIQUE VALUE (CALCULATED)],0),2),"")</f>
        <v/>
      </c>
      <c r="J7" s="32" t="str">
        <f>IFERROR(INDEX(Input[],MATCH($H$7&amp;"|"&amp;ROW(A4),Input[UNIQUE VALUE (CALCULATED)],0),3),"")</f>
        <v/>
      </c>
      <c r="K7" s="27"/>
      <c r="L7" s="33" t="s">
        <v>27</v>
      </c>
      <c r="M7" s="34" t="s">
        <v>20</v>
      </c>
    </row>
    <row r="8" spans="2:14" ht="15" customHeight="1" x14ac:dyDescent="0.25">
      <c r="B8" s="36" t="str">
        <f>TEXT(DateVal,"dddd")</f>
        <v>Tuesday</v>
      </c>
      <c r="C8" s="36"/>
      <c r="E8" s="22">
        <f>'Time Intervals'!B7</f>
        <v>0.33333333333333298</v>
      </c>
      <c r="F8" s="23" t="str">
        <f>IFERROR(INDEX(Input[],MATCH(DATEVALUE(DateVal)&amp;DailySchedule[[#This Row],[Time]],LookUpDateAndTime,0),3),"-")</f>
        <v>Start shift</v>
      </c>
      <c r="H8" s="37"/>
      <c r="I8" s="31" t="str">
        <f>IFERROR(INDEX(Input[],MATCH($H$7&amp;"|"&amp;ROW(A5),Input[UNIQUE VALUE (CALCULATED)],0),2),"")</f>
        <v/>
      </c>
      <c r="J8" s="32" t="str">
        <f>IFERROR(INDEX(Input[],MATCH($H$7&amp;"|"&amp;ROW(A5),Input[UNIQUE VALUE (CALCULATED)],0),3),"")</f>
        <v/>
      </c>
      <c r="K8" s="27"/>
      <c r="L8" s="33"/>
      <c r="M8" s="34"/>
    </row>
    <row r="9" spans="2:14" ht="15" customHeight="1" x14ac:dyDescent="0.25">
      <c r="B9" s="36"/>
      <c r="C9" s="36"/>
      <c r="E9" s="22">
        <f>'Time Intervals'!B8</f>
        <v>0.35416666666666702</v>
      </c>
      <c r="F9" s="23" t="str">
        <f>IFERROR(INDEX(Input[],MATCH(DATEVALUE(DateVal)&amp;DailySchedule[[#This Row],[Time]],LookUpDateAndTime,0),3),"-")</f>
        <v>-</v>
      </c>
      <c r="H9" s="38"/>
      <c r="I9" s="39" t="str">
        <f>IFERROR(INDEX(Input[],MATCH($H$7&amp;"|"&amp;ROW(A6),Input[UNIQUE VALUE (CALCULATED)],0),2),"")</f>
        <v/>
      </c>
      <c r="J9" s="40" t="str">
        <f>IFERROR(INDEX(Input[],MATCH($H$7&amp;"|"&amp;ROW(A6),Input[UNIQUE VALUE (CALCULATED)],0),3),"")</f>
        <v/>
      </c>
      <c r="K9" s="27"/>
      <c r="L9" s="33"/>
      <c r="M9" s="34"/>
    </row>
    <row r="10" spans="2:14" ht="15" customHeight="1" x14ac:dyDescent="0.25">
      <c r="B10" s="36"/>
      <c r="C10" s="36"/>
      <c r="E10" s="22">
        <f>'Time Intervals'!B9</f>
        <v>0.375</v>
      </c>
      <c r="F10" s="23" t="str">
        <f>IFERROR(INDEX(Input[],MATCH(DATEVALUE(DateVal)&amp;DailySchedule[[#This Row],[Time]],LookUpDateAndTime,0),3),"-")</f>
        <v>-</v>
      </c>
      <c r="H10" s="24" t="str">
        <f>TEXT(DATEVALUE(DateVal)+2,"dddd")</f>
        <v>Thursday</v>
      </c>
      <c r="I10" s="25" t="str">
        <f>IFERROR(INDEX(Input[],MATCH($H$13&amp;"|"&amp;ROW(A1),Input[UNIQUE VALUE (CALCULATED)],0),2),"")</f>
        <v/>
      </c>
      <c r="J10" s="26" t="str">
        <f>IFERROR(INDEX(Input[],MATCH($H$13&amp;"|"&amp;ROW(A1),Input[UNIQUE VALUE (CALCULATED)],0),3),"")</f>
        <v/>
      </c>
      <c r="K10" s="27"/>
      <c r="L10" s="33" t="s">
        <v>27</v>
      </c>
      <c r="M10" s="34"/>
    </row>
    <row r="11" spans="2:14" ht="15" customHeight="1" x14ac:dyDescent="0.25">
      <c r="E11" s="22">
        <f>'Time Intervals'!B10</f>
        <v>0.39583333333333298</v>
      </c>
      <c r="F11" s="23" t="str">
        <f>IFERROR(INDEX(Input[],MATCH(DATEVALUE(DateVal)&amp;DailySchedule[[#This Row],[Time]],LookUpDateAndTime,0),3),"-")</f>
        <v>-</v>
      </c>
      <c r="H11" s="30" t="str">
        <f>TEXT(DATEVALUE(DateVal)+2,"d")</f>
        <v>12</v>
      </c>
      <c r="I11" s="31" t="str">
        <f>IFERROR(INDEX(Input[],MATCH($H$13&amp;"|"&amp;ROW(A2),Input[UNIQUE VALUE (CALCULATED)],0),2),"")</f>
        <v/>
      </c>
      <c r="J11" s="32" t="str">
        <f>IFERROR(INDEX(Input[],MATCH($H$13&amp;"|"&amp;ROW(A2),Input[UNIQUE VALUE (CALCULATED)],0),3),"")</f>
        <v/>
      </c>
      <c r="K11" s="27"/>
      <c r="L11" s="33"/>
      <c r="M11" s="34"/>
    </row>
    <row r="12" spans="2:14" ht="15" customHeight="1" x14ac:dyDescent="0.25">
      <c r="E12" s="22">
        <f>'Time Intervals'!B11</f>
        <v>0.41666666666666702</v>
      </c>
      <c r="F12" s="23" t="str">
        <f>IFERROR(INDEX(Input[],MATCH(DATEVALUE(DateVal)&amp;DailySchedule[[#This Row],[Time]],LookUpDateAndTime,0),3),"-")</f>
        <v>Break</v>
      </c>
      <c r="H12" s="30"/>
      <c r="I12" s="31" t="str">
        <f>IFERROR(INDEX(Input[],MATCH($H$13&amp;"|"&amp;ROW(A3),Input[UNIQUE VALUE (CALCULATED)],0),2),"")</f>
        <v/>
      </c>
      <c r="J12" s="32" t="str">
        <f>IFERROR(INDEX(Input[],MATCH($H$13&amp;"|"&amp;ROW(A3),Input[UNIQUE VALUE (CALCULATED)],0),3),"")</f>
        <v/>
      </c>
      <c r="K12" s="27"/>
      <c r="L12" s="33"/>
      <c r="M12" s="34"/>
    </row>
    <row r="13" spans="2:14" ht="15" customHeight="1" x14ac:dyDescent="0.25">
      <c r="B13" s="41" t="s">
        <v>11</v>
      </c>
      <c r="C13" s="41"/>
      <c r="E13" s="22">
        <f>'Time Intervals'!B12</f>
        <v>0.4375</v>
      </c>
      <c r="F13" s="23" t="str">
        <f>IFERROR(INDEX(Input[],MATCH(DATEVALUE(DateVal)&amp;DailySchedule[[#This Row],[Time]],LookUpDateAndTime,0),3),"-")</f>
        <v>-</v>
      </c>
      <c r="H13" s="35">
        <f>DateVal+2</f>
        <v>41011</v>
      </c>
      <c r="I13" s="31" t="str">
        <f>IFERROR(INDEX(Input[],MATCH($H$13&amp;"|"&amp;ROW(A4),Input[UNIQUE VALUE (CALCULATED)],0),2),"")</f>
        <v/>
      </c>
      <c r="J13" s="32" t="str">
        <f>IFERROR(INDEX(Input[],MATCH($H$13&amp;"|"&amp;ROW(A4),Input[UNIQUE VALUE (CALCULATED)],0),3),"")</f>
        <v/>
      </c>
      <c r="K13" s="27"/>
      <c r="L13" s="33" t="s">
        <v>27</v>
      </c>
      <c r="M13" s="34"/>
    </row>
    <row r="14" spans="2:14" ht="15" customHeight="1" x14ac:dyDescent="0.25">
      <c r="E14" s="22">
        <f>'Time Intervals'!B13</f>
        <v>0.45833333333333298</v>
      </c>
      <c r="F14" s="23" t="str">
        <f>IFERROR(INDEX(Input[],MATCH(DATEVALUE(DateVal)&amp;DailySchedule[[#This Row],[Time]],LookUpDateAndTime,0),3),"-")</f>
        <v>-</v>
      </c>
      <c r="H14" s="37"/>
      <c r="I14" s="31" t="str">
        <f>IFERROR(INDEX(Input[],MATCH($H$13&amp;"|"&amp;ROW(A5),Input[UNIQUE VALUE (CALCULATED)],0),2),"")</f>
        <v/>
      </c>
      <c r="J14" s="32" t="str">
        <f>IFERROR(INDEX(Input[],MATCH($H$13&amp;"|"&amp;ROW(A5),Input[UNIQUE VALUE (CALCULATED)],0),3),"")</f>
        <v/>
      </c>
      <c r="K14" s="27"/>
      <c r="L14" s="33"/>
      <c r="M14" s="34"/>
    </row>
    <row r="15" spans="2:14" ht="15" customHeight="1" x14ac:dyDescent="0.25">
      <c r="B15" s="42">
        <v>2012</v>
      </c>
      <c r="C15" s="43" t="s">
        <v>8</v>
      </c>
      <c r="E15" s="22">
        <f>'Time Intervals'!B14</f>
        <v>0.47916666666666602</v>
      </c>
      <c r="F15" s="23" t="str">
        <f>IFERROR(INDEX(Input[],MATCH(DATEVALUE(DateVal)&amp;DailySchedule[[#This Row],[Time]],LookUpDateAndTime,0),3),"-")</f>
        <v>-</v>
      </c>
      <c r="H15" s="38"/>
      <c r="I15" s="39" t="str">
        <f>IFERROR(INDEX(Input[],MATCH($H$13&amp;"|"&amp;ROW(A6),Input[UNIQUE VALUE (CALCULATED)],0),2),"")</f>
        <v/>
      </c>
      <c r="J15" s="40" t="str">
        <f>IFERROR(INDEX(Input[],MATCH($H$13&amp;"|"&amp;ROW(A6),Input[UNIQUE VALUE (CALCULATED)],0),3),"")</f>
        <v/>
      </c>
      <c r="K15" s="27"/>
      <c r="L15" s="33"/>
      <c r="M15" s="34"/>
    </row>
    <row r="16" spans="2:14" ht="15" customHeight="1" x14ac:dyDescent="0.25">
      <c r="C16" s="44"/>
      <c r="E16" s="22">
        <f>'Time Intervals'!B15</f>
        <v>0.5</v>
      </c>
      <c r="F16" s="23" t="str">
        <f>IFERROR(INDEX(Input[],MATCH(DATEVALUE(DateVal)&amp;DailySchedule[[#This Row],[Time]],LookUpDateAndTime,0),3),"-")</f>
        <v>Lunch</v>
      </c>
      <c r="H16" s="24" t="str">
        <f>TEXT(DATEVALUE(DateVal)+3,"dddd")</f>
        <v>Friday</v>
      </c>
      <c r="I16" s="25" t="str">
        <f>IFERROR(INDEX(Input[],MATCH($H$19&amp;"|"&amp;ROW(A1),Input[UNIQUE VALUE (CALCULATED)],0),2),"")</f>
        <v/>
      </c>
      <c r="J16" s="26" t="str">
        <f>IFERROR(INDEX(Input[],MATCH($H$19&amp;"|"&amp;ROW(A1),Input[UNIQUE VALUE (CALCULATED)],0),3),"")</f>
        <v/>
      </c>
      <c r="K16" s="27"/>
      <c r="L16" s="33" t="s">
        <v>27</v>
      </c>
      <c r="M16" s="34"/>
    </row>
    <row r="17" spans="2:13" ht="15" customHeight="1" x14ac:dyDescent="0.25">
      <c r="B17" s="42" t="str">
        <f>CHOOSE(MonthNumber,"January","February","March","April","May","June","July","August","September","October","November","December")</f>
        <v>April</v>
      </c>
      <c r="C17" s="43" t="s">
        <v>7</v>
      </c>
      <c r="E17" s="22">
        <f>'Time Intervals'!B16</f>
        <v>0.52083333333333304</v>
      </c>
      <c r="F17" s="23" t="str">
        <f>IFERROR(INDEX(Input[],MATCH(DATEVALUE(DateVal)&amp;DailySchedule[[#This Row],[Time]],LookUpDateAndTime,0),3),"-")</f>
        <v>-</v>
      </c>
      <c r="H17" s="30" t="str">
        <f>TEXT(DATEVALUE(DateVal)+3,"d")</f>
        <v>13</v>
      </c>
      <c r="I17" s="31" t="str">
        <f>IFERROR(INDEX(Input[],MATCH($H$19&amp;"|"&amp;ROW(A2),Input[UNIQUE VALUE (CALCULATED)],0),2),"")</f>
        <v/>
      </c>
      <c r="J17" s="32" t="str">
        <f>IFERROR(INDEX(Input[],MATCH($H$19&amp;"|"&amp;ROW(A2),Input[UNIQUE VALUE (CALCULATED)],0),3),"")</f>
        <v/>
      </c>
      <c r="K17" s="27"/>
      <c r="L17" s="33"/>
      <c r="M17" s="34"/>
    </row>
    <row r="18" spans="2:13" ht="15" customHeight="1" x14ac:dyDescent="0.25">
      <c r="B18" s="45">
        <v>4</v>
      </c>
      <c r="C18" s="44"/>
      <c r="E18" s="22">
        <f>'Time Intervals'!B17</f>
        <v>0.54166666666666596</v>
      </c>
      <c r="F18" s="23" t="str">
        <f>IFERROR(INDEX(Input[],MATCH(DATEVALUE(DateVal)&amp;DailySchedule[[#This Row],[Time]],LookUpDateAndTime,0),3),"-")</f>
        <v>Return to work</v>
      </c>
      <c r="H18" s="30"/>
      <c r="I18" s="31" t="str">
        <f>IFERROR(INDEX(Input[],MATCH($H$19&amp;"|"&amp;ROW(A3),Input[UNIQUE VALUE (CALCULATED)],0),2),"")</f>
        <v/>
      </c>
      <c r="J18" s="32" t="str">
        <f>IFERROR(INDEX(Input[],MATCH($H$19&amp;"|"&amp;ROW(A3),Input[UNIQUE VALUE (CALCULATED)],0),3),"")</f>
        <v/>
      </c>
      <c r="K18" s="27"/>
      <c r="L18" s="33"/>
      <c r="M18" s="34"/>
    </row>
    <row r="19" spans="2:13" ht="15" customHeight="1" x14ac:dyDescent="0.25">
      <c r="B19" s="42">
        <v>10</v>
      </c>
      <c r="C19" s="43" t="s">
        <v>9</v>
      </c>
      <c r="E19" s="22">
        <f>'Time Intervals'!B18</f>
        <v>0.5625</v>
      </c>
      <c r="F19" s="23" t="str">
        <f>IFERROR(INDEX(Input[],MATCH(DATEVALUE(DateVal)&amp;DailySchedule[[#This Row],[Time]],LookUpDateAndTime,0),3),"-")</f>
        <v>Call corporate</v>
      </c>
      <c r="H19" s="35">
        <f>DateVal+3</f>
        <v>41012</v>
      </c>
      <c r="I19" s="31" t="str">
        <f>IFERROR(INDEX(Input[],MATCH($H$19&amp;"|"&amp;ROW(A4),Input[UNIQUE VALUE (CALCULATED)],0),2),"")</f>
        <v/>
      </c>
      <c r="J19" s="32" t="str">
        <f>IFERROR(INDEX(Input[],MATCH($H$19&amp;"|"&amp;ROW(A4),Input[UNIQUE VALUE (CALCULATED)],0),3),"")</f>
        <v/>
      </c>
      <c r="K19" s="27"/>
      <c r="L19" s="33" t="s">
        <v>27</v>
      </c>
      <c r="M19" s="34"/>
    </row>
    <row r="20" spans="2:13" ht="15" customHeight="1" x14ac:dyDescent="0.25">
      <c r="E20" s="22">
        <f>'Time Intervals'!B19</f>
        <v>0.58333333333333304</v>
      </c>
      <c r="F20" s="23" t="str">
        <f>IFERROR(INDEX(Input[],MATCH(DATEVALUE(DateVal)&amp;DailySchedule[[#This Row],[Time]],LookUpDateAndTime,0),3),"-")</f>
        <v>-</v>
      </c>
      <c r="H20" s="37"/>
      <c r="I20" s="31" t="str">
        <f>IFERROR(INDEX(Input[],MATCH($H$19&amp;"|"&amp;ROW(A5),Input[UNIQUE VALUE (CALCULATED)],0),2),"")</f>
        <v/>
      </c>
      <c r="J20" s="32" t="str">
        <f>IFERROR(INDEX(Input[],MATCH($H$19&amp;"|"&amp;ROW(A5),Input[UNIQUE VALUE (CALCULATED)],0),3),"")</f>
        <v/>
      </c>
      <c r="K20" s="27"/>
      <c r="L20" s="33"/>
      <c r="M20" s="34"/>
    </row>
    <row r="21" spans="2:13" ht="15" customHeight="1" x14ac:dyDescent="0.25">
      <c r="E21" s="22">
        <f>'Time Intervals'!B20</f>
        <v>0.60416666666666596</v>
      </c>
      <c r="F21" s="23" t="str">
        <f>IFERROR(INDEX(Input[],MATCH(DATEVALUE(DateVal)&amp;DailySchedule[[#This Row],[Time]],LookUpDateAndTime,0),3),"-")</f>
        <v>-</v>
      </c>
      <c r="H21" s="38"/>
      <c r="I21" s="39" t="str">
        <f>IFERROR(INDEX(Input[],MATCH($H$19&amp;"|"&amp;ROW(A6),Input[UNIQUE VALUE (CALCULATED)],0),2),"")</f>
        <v/>
      </c>
      <c r="J21" s="40" t="str">
        <f>IFERROR(INDEX(Input[],MATCH($H$19&amp;"|"&amp;ROW(A6),Input[UNIQUE VALUE (CALCULATED)],0),3),"")</f>
        <v/>
      </c>
      <c r="K21" s="27"/>
      <c r="L21" s="33"/>
      <c r="M21" s="34"/>
    </row>
    <row r="22" spans="2:13" ht="15" customHeight="1" x14ac:dyDescent="0.25">
      <c r="B22" s="41" t="s">
        <v>12</v>
      </c>
      <c r="C22" s="41"/>
      <c r="E22" s="22">
        <f>'Time Intervals'!B21</f>
        <v>0.625</v>
      </c>
      <c r="F22" s="23" t="str">
        <f>IFERROR(INDEX(Input[],MATCH(DATEVALUE(DateVal)&amp;DailySchedule[[#This Row],[Time]],LookUpDateAndTime,0),3),"-")</f>
        <v>Break</v>
      </c>
      <c r="H22" s="24" t="str">
        <f>TEXT(DATEVALUE(DateVal)+4,"dddd")</f>
        <v>Saturday</v>
      </c>
      <c r="I22" s="25" t="str">
        <f>IFERROR(INDEX(Input[],MATCH($H$25&amp;"|"&amp;ROW(A1),Input[UNIQUE VALUE (CALCULATED)],0),2),"")</f>
        <v/>
      </c>
      <c r="J22" s="26" t="str">
        <f>IFERROR(INDEX(Input[],MATCH($H$25&amp;"|"&amp;ROW(A1),Input[UNIQUE VALUE (CALCULATED)],0),3),"")</f>
        <v/>
      </c>
      <c r="K22" s="27"/>
      <c r="L22" s="33" t="s">
        <v>27</v>
      </c>
      <c r="M22" s="34"/>
    </row>
    <row r="23" spans="2:13" ht="15" customHeight="1" x14ac:dyDescent="0.25">
      <c r="E23" s="22">
        <f>'Time Intervals'!B22</f>
        <v>0.64583333333333304</v>
      </c>
      <c r="F23" s="23" t="str">
        <f>IFERROR(INDEX(Input[],MATCH(DATEVALUE(DateVal)&amp;DailySchedule[[#This Row],[Time]],LookUpDateAndTime,0),3),"-")</f>
        <v>-</v>
      </c>
      <c r="H23" s="30" t="str">
        <f>TEXT(DATEVALUE(DateVal)+4,"d")</f>
        <v>14</v>
      </c>
      <c r="I23" s="31" t="str">
        <f>IFERROR(INDEX(Input[],MATCH($H$25&amp;"|"&amp;ROW(A2),Input[UNIQUE VALUE (CALCULATED)],0),2),"")</f>
        <v/>
      </c>
      <c r="J23" s="32" t="str">
        <f>IFERROR(INDEX(Input[],MATCH($H$25&amp;"|"&amp;ROW(A2),Input[UNIQUE VALUE (CALCULATED)],0),3),"")</f>
        <v/>
      </c>
      <c r="K23" s="27"/>
      <c r="L23" s="33"/>
      <c r="M23" s="34"/>
    </row>
    <row r="24" spans="2:13" ht="15" customHeight="1" x14ac:dyDescent="0.25">
      <c r="E24" s="22">
        <f>'Time Intervals'!B23</f>
        <v>0.66666666666666596</v>
      </c>
      <c r="F24" s="23" t="str">
        <f>IFERROR(INDEX(Input[],MATCH(DATEVALUE(DateVal)&amp;DailySchedule[[#This Row],[Time]],LookUpDateAndTime,0),3),"-")</f>
        <v>-</v>
      </c>
      <c r="H24" s="30"/>
      <c r="I24" s="31" t="str">
        <f>IFERROR(INDEX(Input[],MATCH($H$25&amp;"|"&amp;ROW(A3),Input[UNIQUE VALUE (CALCULATED)],0),2),"")</f>
        <v/>
      </c>
      <c r="J24" s="32" t="str">
        <f>IFERROR(INDEX(Input[],MATCH($H$25&amp;"|"&amp;ROW(A3),Input[UNIQUE VALUE (CALCULATED)],0),3),"")</f>
        <v/>
      </c>
      <c r="K24" s="27"/>
      <c r="L24" s="33"/>
      <c r="M24" s="34"/>
    </row>
    <row r="25" spans="2:13" ht="15" customHeight="1" x14ac:dyDescent="0.25">
      <c r="E25" s="22">
        <f>'Time Intervals'!B24</f>
        <v>0.6875</v>
      </c>
      <c r="F25" s="23" t="str">
        <f>IFERROR(INDEX(Input[],MATCH(DATEVALUE(DateVal)&amp;DailySchedule[[#This Row],[Time]],LookUpDateAndTime,0),3),"-")</f>
        <v>-</v>
      </c>
      <c r="H25" s="35">
        <f>DateVal+4</f>
        <v>41013</v>
      </c>
      <c r="I25" s="31" t="str">
        <f>IFERROR(INDEX(Input[],MATCH($H$25&amp;"|"&amp;ROW(A4),Input[UNIQUE VALUE (CALCULATED)],0),2),"")</f>
        <v/>
      </c>
      <c r="J25" s="32" t="str">
        <f>IFERROR(INDEX(Input[],MATCH($H$25&amp;"|"&amp;ROW(A4),Input[UNIQUE VALUE (CALCULATED)],0),3),"")</f>
        <v/>
      </c>
      <c r="K25" s="27"/>
      <c r="L25" s="33" t="s">
        <v>27</v>
      </c>
      <c r="M25" s="34"/>
    </row>
    <row r="26" spans="2:13" ht="15" customHeight="1" x14ac:dyDescent="0.25">
      <c r="E26" s="22">
        <f>'Time Intervals'!B25</f>
        <v>0.70833333333333304</v>
      </c>
      <c r="F26" s="23" t="str">
        <f>IFERROR(INDEX(Input[],MATCH(DATEVALUE(DateVal)&amp;DailySchedule[[#This Row],[Time]],LookUpDateAndTime,0),3),"-")</f>
        <v>Home</v>
      </c>
      <c r="H26" s="38"/>
      <c r="I26" s="39" t="str">
        <f>IFERROR(INDEX(Input[],MATCH($H$25&amp;"|"&amp;ROW(A5),Input[UNIQUE VALUE (CALCULATED)],0),2),"")</f>
        <v/>
      </c>
      <c r="J26" s="40" t="str">
        <f>IFERROR(INDEX(Input[],MATCH($H$25&amp;"|"&amp;ROW(A5),Input[UNIQUE VALUE (CALCULATED)],0),3),"")</f>
        <v/>
      </c>
      <c r="K26" s="27"/>
      <c r="L26" s="33"/>
      <c r="M26" s="34"/>
    </row>
    <row r="27" spans="2:13" ht="15" customHeight="1" x14ac:dyDescent="0.25">
      <c r="E27" s="22">
        <f>'Time Intervals'!B26</f>
        <v>0.72916666666666596</v>
      </c>
      <c r="F27" s="23" t="str">
        <f>IFERROR(INDEX(Input[],MATCH(DATEVALUE(DateVal)&amp;DailySchedule[[#This Row],[Time]],LookUpDateAndTime,0),3),"-")</f>
        <v>-</v>
      </c>
      <c r="H27" s="24" t="str">
        <f>TEXT(DATEVALUE(DateVal)+5,"dddd")</f>
        <v>Sunday</v>
      </c>
      <c r="I27" s="25" t="str">
        <f>IFERROR(INDEX(Input[],MATCH($H$30&amp;"|"&amp;ROW(A1),Input[UNIQUE VALUE (CALCULATED)],0),2),"")</f>
        <v/>
      </c>
      <c r="J27" s="26" t="str">
        <f>IFERROR(INDEX(Input[],MATCH($H$30&amp;"|"&amp;ROW(A1),Input[UNIQUE VALUE (CALCULATED)],0),3),"")</f>
        <v/>
      </c>
      <c r="K27" s="27"/>
      <c r="L27" s="33"/>
      <c r="M27" s="34"/>
    </row>
    <row r="28" spans="2:13" ht="15" customHeight="1" x14ac:dyDescent="0.25">
      <c r="E28" s="22">
        <f>'Time Intervals'!B27</f>
        <v>0.75</v>
      </c>
      <c r="F28" s="23" t="str">
        <f>IFERROR(INDEX(Input[],MATCH(DATEVALUE(DateVal)&amp;DailySchedule[[#This Row],[Time]],LookUpDateAndTime,0),3),"-")</f>
        <v>Soccer practice</v>
      </c>
      <c r="H28" s="30" t="str">
        <f>TEXT(DATEVALUE(DateVal)+5,"d")</f>
        <v>15</v>
      </c>
      <c r="I28" s="31" t="str">
        <f>IFERROR(INDEX(Input[],MATCH($H$30&amp;"|"&amp;ROW(A2),Input[UNIQUE VALUE (CALCULATED)],0),2),"")</f>
        <v/>
      </c>
      <c r="J28" s="32" t="str">
        <f>IFERROR(INDEX(Input[],MATCH($H$30&amp;"|"&amp;ROW(A2),Input[UNIQUE VALUE (CALCULATED)],0),3),"")</f>
        <v/>
      </c>
      <c r="K28" s="27"/>
      <c r="L28" s="33" t="s">
        <v>27</v>
      </c>
      <c r="M28" s="34"/>
    </row>
    <row r="29" spans="2:13" ht="15" customHeight="1" x14ac:dyDescent="0.25">
      <c r="B29" s="46" t="s">
        <v>26</v>
      </c>
      <c r="C29" s="47"/>
      <c r="E29" s="22">
        <f>'Time Intervals'!B28</f>
        <v>0.77083333333333304</v>
      </c>
      <c r="F29" s="23" t="str">
        <f>IFERROR(INDEX(Input[],MATCH(DATEVALUE(DateVal)&amp;DailySchedule[[#This Row],[Time]],LookUpDateAndTime,0),3),"-")</f>
        <v>-</v>
      </c>
      <c r="H29" s="30"/>
      <c r="I29" s="31" t="str">
        <f>IFERROR(INDEX(Input[],MATCH($H$30&amp;"|"&amp;ROW(A3),Input[UNIQUE VALUE (CALCULATED)],0),2),"")</f>
        <v/>
      </c>
      <c r="J29" s="32" t="str">
        <f>IFERROR(INDEX(Input[],MATCH($H$30&amp;"|"&amp;ROW(A3),Input[UNIQUE VALUE (CALCULATED)],0),3),"")</f>
        <v/>
      </c>
      <c r="K29" s="27"/>
      <c r="L29" s="33"/>
      <c r="M29" s="34"/>
    </row>
    <row r="30" spans="2:13" ht="15" customHeight="1" x14ac:dyDescent="0.25">
      <c r="B30" s="48" t="s">
        <v>3</v>
      </c>
      <c r="C30" s="49"/>
      <c r="E30" s="22">
        <f>'Time Intervals'!B29</f>
        <v>0.79166666666666596</v>
      </c>
      <c r="F30" s="23" t="str">
        <f>IFERROR(INDEX(Input[],MATCH(DATEVALUE(DateVal)&amp;DailySchedule[[#This Row],[Time]],LookUpDateAndTime,0),3),"-")</f>
        <v>-</v>
      </c>
      <c r="H30" s="35">
        <f>DateVal+5</f>
        <v>41014</v>
      </c>
      <c r="I30" s="31" t="str">
        <f>IFERROR(INDEX(Input[],MATCH($H$30&amp;"|"&amp;ROW(A4),Input[UNIQUE VALUE (CALCULATED)],0),2),"")</f>
        <v/>
      </c>
      <c r="J30" s="32" t="str">
        <f>IFERROR(INDEX(Input[],MATCH($H$30&amp;"|"&amp;ROW(A4),Input[UNIQUE VALUE (CALCULATED)],0),3),"")</f>
        <v/>
      </c>
      <c r="K30" s="27"/>
      <c r="L30" s="33"/>
      <c r="M30" s="34"/>
    </row>
    <row r="31" spans="2:13" ht="15" customHeight="1" x14ac:dyDescent="0.25">
      <c r="E31" s="22">
        <f>'Time Intervals'!B30</f>
        <v>0.8125</v>
      </c>
      <c r="F31" s="23" t="str">
        <f>IFERROR(INDEX(Input[],MATCH(DATEVALUE(DateVal)&amp;DailySchedule[[#This Row],[Time]],LookUpDateAndTime,0),3),"-")</f>
        <v>-</v>
      </c>
      <c r="H31" s="38"/>
      <c r="I31" s="39" t="str">
        <f>IFERROR(INDEX(Input[],MATCH($H$30&amp;"|"&amp;ROW(A5),Input[UNIQUE VALUE (CALCULATED)],0),2),"")</f>
        <v/>
      </c>
      <c r="J31" s="40" t="str">
        <f>IFERROR(INDEX(Input[],MATCH($H$30&amp;"|"&amp;ROW(A5),Input[UNIQUE VALUE (CALCULATED)],0),3),"")</f>
        <v/>
      </c>
      <c r="K31" s="27"/>
      <c r="L31" s="33" t="s">
        <v>27</v>
      </c>
      <c r="M31" s="34"/>
    </row>
    <row r="32" spans="2:13" ht="15" customHeight="1" x14ac:dyDescent="0.25">
      <c r="E32" s="22">
        <f>'Time Intervals'!B31</f>
        <v>0.83333333333333304</v>
      </c>
      <c r="F32" s="23" t="str">
        <f>IFERROR(INDEX(Input[],MATCH(DATEVALUE(DateVal)&amp;DailySchedule[[#This Row],[Time]],LookUpDateAndTime,0),3),"-")</f>
        <v>-</v>
      </c>
      <c r="H32" s="24" t="str">
        <f>TEXT(DATEVALUE(DateVal)+6,"dddd")</f>
        <v>Monday</v>
      </c>
      <c r="I32" s="25" t="str">
        <f>IFERROR(INDEX(Input[],MATCH($H$35&amp;"|"&amp;ROW(A1),Input[UNIQUE VALUE (CALCULATED)],0),2),"")</f>
        <v/>
      </c>
      <c r="J32" s="26" t="str">
        <f>IFERROR(INDEX(Input[],MATCH($H$35&amp;"|"&amp;ROW(A1),Input[UNIQUE VALUE (CALCULATED)],0),3),"")</f>
        <v/>
      </c>
      <c r="K32" s="27"/>
      <c r="L32" s="33"/>
      <c r="M32" s="34"/>
    </row>
    <row r="33" spans="5:13" ht="15" customHeight="1" x14ac:dyDescent="0.25">
      <c r="E33" s="22">
        <f>'Time Intervals'!B32</f>
        <v>0.85416666666666596</v>
      </c>
      <c r="F33" s="23" t="str">
        <f>IFERROR(INDEX(Input[],MATCH(DATEVALUE(DateVal)&amp;DailySchedule[[#This Row],[Time]],LookUpDateAndTime,0),3),"-")</f>
        <v>-</v>
      </c>
      <c r="H33" s="30" t="str">
        <f>TEXT(DATEVALUE(DateVal)+6,"d")</f>
        <v>16</v>
      </c>
      <c r="I33" s="31" t="str">
        <f>IFERROR(INDEX(Input[],MATCH($H$35&amp;"|"&amp;ROW(A2),Input[UNIQUE VALUE (CALCULATED)],0),2),"")</f>
        <v/>
      </c>
      <c r="J33" s="32" t="str">
        <f>IFERROR(INDEX(Input[],MATCH($H$35&amp;"|"&amp;ROW(A2),Input[UNIQUE VALUE (CALCULATED)],0),3),"")</f>
        <v/>
      </c>
      <c r="K33" s="27"/>
      <c r="L33" s="33"/>
      <c r="M33" s="34"/>
    </row>
    <row r="34" spans="5:13" ht="15" customHeight="1" x14ac:dyDescent="0.25">
      <c r="E34" s="22">
        <f>'Time Intervals'!B33</f>
        <v>0.874999999999999</v>
      </c>
      <c r="F34" s="23" t="str">
        <f>IFERROR(INDEX(Input[],MATCH(DATEVALUE(DateVal)&amp;DailySchedule[[#This Row],[Time]],LookUpDateAndTime,0),3),"-")</f>
        <v>-</v>
      </c>
      <c r="H34" s="30"/>
      <c r="I34" s="31" t="str">
        <f>IFERROR(INDEX(Input[],MATCH($H$35&amp;"|"&amp;ROW(A3),Input[UNIQUE VALUE (CALCULATED)],0),2),"")</f>
        <v/>
      </c>
      <c r="J34" s="32" t="str">
        <f>IFERROR(INDEX(Input[],MATCH($H$35&amp;"|"&amp;ROW(A3),Input[UNIQUE VALUE (CALCULATED)],0),3),"")</f>
        <v/>
      </c>
      <c r="K34" s="27"/>
      <c r="L34" s="50" t="s">
        <v>27</v>
      </c>
      <c r="M34" s="34"/>
    </row>
    <row r="35" spans="5:13" ht="15" customHeight="1" x14ac:dyDescent="0.25">
      <c r="E35" s="22">
        <f>'Time Intervals'!B34</f>
        <v>0.89583333333333304</v>
      </c>
      <c r="F35" s="23" t="str">
        <f>IFERROR(INDEX(Input[],MATCH(DATEVALUE(DateVal)&amp;DailySchedule[[#This Row],[Time]],LookUpDateAndTime,0),3),"-")</f>
        <v>-</v>
      </c>
      <c r="H35" s="35">
        <f>DateVal+6</f>
        <v>41015</v>
      </c>
      <c r="I35" s="31" t="str">
        <f>IFERROR(INDEX(Input[],MATCH($H$35&amp;"|"&amp;ROW(A4),Input[UNIQUE VALUE (CALCULATED)],0),2),"")</f>
        <v/>
      </c>
      <c r="J35" s="32" t="str">
        <f>IFERROR(INDEX(Input[],MATCH($H$35&amp;"|"&amp;ROW(A4),Input[UNIQUE VALUE (CALCULATED)],0),3),"")</f>
        <v/>
      </c>
      <c r="K35" s="27"/>
      <c r="L35" s="51"/>
      <c r="M35" s="34"/>
    </row>
    <row r="36" spans="5:13" ht="15" customHeight="1" x14ac:dyDescent="0.25">
      <c r="E36" s="22">
        <f>'Time Intervals'!B35</f>
        <v>0.91666666666666596</v>
      </c>
      <c r="F36" s="23" t="str">
        <f>IFERROR(INDEX(Input[],MATCH(DATEVALUE(DateVal)&amp;DailySchedule[[#This Row],[Time]],LookUpDateAndTime,0),3),"-")</f>
        <v>-</v>
      </c>
      <c r="H36" s="38"/>
      <c r="I36" s="39" t="str">
        <f>IFERROR(INDEX(Input[],MATCH($H$35&amp;"|"&amp;ROW(A5),Input[UNIQUE VALUE (CALCULATED)],0),2),"")</f>
        <v/>
      </c>
      <c r="J36" s="40" t="str">
        <f>IFERROR(INDEX(Input[],MATCH($H$35&amp;"|"&amp;ROW(A5),Input[UNIQUE VALUE (CALCULATED)],0),3),"")</f>
        <v/>
      </c>
      <c r="K36" s="27"/>
      <c r="L36" s="52"/>
      <c r="M36" s="53"/>
    </row>
  </sheetData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12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Year Spinner">
              <controlPr defaultSize="0" print="0" autoPict="0" altText="Year Spinner">
                <anchor moveWithCells="1" sizeWithCells="1">
                  <from>
                    <xdr:col>2</xdr:col>
                    <xdr:colOff>9525</xdr:colOff>
                    <xdr:row>13</xdr:row>
                    <xdr:rowOff>180975</xdr:rowOff>
                  </from>
                  <to>
                    <xdr:col>2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Month Spinner">
              <controlPr defaultSize="0" print="0" autoPict="0" altText="Month Spinner">
                <anchor moveWithCells="1" siz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Day Spinner">
              <controlPr defaultSize="0" print="0" autoPict="0" altText="Day Spinner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18"/>
  <sheetViews>
    <sheetView showGridLines="0" workbookViewId="0"/>
  </sheetViews>
  <sheetFormatPr defaultColWidth="9.33203125" defaultRowHeight="12" x14ac:dyDescent="0.2"/>
  <cols>
    <col min="1" max="1" width="4.1640625" style="6" customWidth="1"/>
    <col min="2" max="3" width="15.6640625" style="6" customWidth="1"/>
    <col min="4" max="4" width="6.5" style="6" customWidth="1"/>
    <col min="5" max="5" width="23.6640625" style="7" customWidth="1"/>
    <col min="6" max="6" width="20.1640625" style="7" customWidth="1"/>
    <col min="7" max="7" width="50.1640625" style="6" customWidth="1"/>
    <col min="8" max="8" width="21.83203125" style="6" hidden="1" customWidth="1"/>
    <col min="9" max="9" width="6.5" style="6" customWidth="1"/>
    <col min="10" max="10" width="32.83203125" style="6" customWidth="1"/>
    <col min="11" max="11" width="9.33203125" style="6" customWidth="1"/>
    <col min="12" max="16384" width="9.33203125" style="6"/>
  </cols>
  <sheetData>
    <row r="1" spans="2:9" x14ac:dyDescent="0.2">
      <c r="B1" s="12">
        <f>DAY(DateVal)</f>
        <v>10</v>
      </c>
      <c r="C1" s="12"/>
      <c r="E1" s="11" t="s">
        <v>25</v>
      </c>
      <c r="F1" s="11"/>
    </row>
    <row r="2" spans="2:9" ht="15" customHeight="1" x14ac:dyDescent="0.2">
      <c r="B2" s="12"/>
      <c r="C2" s="12"/>
      <c r="E2" s="11"/>
      <c r="F2" s="11"/>
      <c r="I2"/>
    </row>
    <row r="3" spans="2:9" ht="15" customHeight="1" x14ac:dyDescent="0.2">
      <c r="B3" s="12"/>
      <c r="C3" s="12"/>
      <c r="E3" s="11"/>
      <c r="F3" s="11"/>
      <c r="I3" s="6" t="s">
        <v>24</v>
      </c>
    </row>
    <row r="4" spans="2:9" ht="27.75" customHeight="1" x14ac:dyDescent="0.2">
      <c r="B4" s="12"/>
      <c r="C4" s="12"/>
      <c r="E4" s="10" t="s">
        <v>15</v>
      </c>
      <c r="F4" s="10" t="s">
        <v>16</v>
      </c>
      <c r="G4" s="10" t="s">
        <v>17</v>
      </c>
      <c r="H4" s="1" t="s">
        <v>18</v>
      </c>
      <c r="I4" s="6" t="s">
        <v>24</v>
      </c>
    </row>
    <row r="5" spans="2:9" ht="15" customHeight="1" x14ac:dyDescent="0.2">
      <c r="B5" s="12"/>
      <c r="C5" s="12"/>
      <c r="E5" s="2">
        <v>41009</v>
      </c>
      <c r="F5" s="3">
        <v>0.25</v>
      </c>
      <c r="G5" s="4" t="s">
        <v>0</v>
      </c>
      <c r="H5" s="5" t="str">
        <f>Input[[#This Row],[DATE]]&amp;"|"&amp;COUNTIF($E$5:E5,E5)</f>
        <v>41009|1</v>
      </c>
    </row>
    <row r="6" spans="2:9" ht="15" customHeight="1" x14ac:dyDescent="0.2">
      <c r="B6" s="12"/>
      <c r="C6" s="12"/>
      <c r="E6" s="2">
        <v>41009</v>
      </c>
      <c r="F6" s="3">
        <v>0.27083333333333331</v>
      </c>
      <c r="G6" s="4" t="s">
        <v>1</v>
      </c>
      <c r="H6" s="5" t="str">
        <f>Input[[#This Row],[DATE]]&amp;"|"&amp;COUNTIF($E$5:E6,E6)</f>
        <v>41009|2</v>
      </c>
    </row>
    <row r="7" spans="2:9" ht="15" customHeight="1" x14ac:dyDescent="0.2">
      <c r="B7" s="13" t="str">
        <f>TEXT(DateVal,"dddd")</f>
        <v>Tuesday</v>
      </c>
      <c r="C7" s="13"/>
      <c r="E7" s="2">
        <v>41009</v>
      </c>
      <c r="F7" s="3">
        <v>0.3125</v>
      </c>
      <c r="G7" s="4" t="s">
        <v>22</v>
      </c>
      <c r="H7" s="5" t="str">
        <f>Input[[#This Row],[DATE]]&amp;"|"&amp;COUNTIF($E$5:E7,E7)</f>
        <v>41009|3</v>
      </c>
    </row>
    <row r="8" spans="2:9" ht="15" customHeight="1" x14ac:dyDescent="0.2">
      <c r="B8" s="13"/>
      <c r="C8" s="13"/>
      <c r="E8" s="2">
        <v>41009</v>
      </c>
      <c r="F8" s="3">
        <v>0.33333333333333298</v>
      </c>
      <c r="G8" s="4" t="s">
        <v>2</v>
      </c>
      <c r="H8" s="5" t="str">
        <f>Input[[#This Row],[DATE]]&amp;"|"&amp;COUNTIF($E$5:E8,E8)</f>
        <v>41009|4</v>
      </c>
    </row>
    <row r="9" spans="2:9" ht="15" customHeight="1" x14ac:dyDescent="0.2">
      <c r="B9" s="14" t="str">
        <f>DateVal</f>
        <v>APRIL 10, 2012</v>
      </c>
      <c r="C9" s="14"/>
      <c r="E9" s="2">
        <v>41009</v>
      </c>
      <c r="F9" s="3">
        <v>0.41666666666666702</v>
      </c>
      <c r="G9" s="4" t="s">
        <v>3</v>
      </c>
      <c r="H9" s="5" t="str">
        <f>Input[[#This Row],[DATE]]&amp;"|"&amp;COUNTIF($E$5:E9,E9)</f>
        <v>41009|5</v>
      </c>
    </row>
    <row r="10" spans="2:9" ht="12.75" thickBot="1" x14ac:dyDescent="0.25">
      <c r="B10" s="15"/>
      <c r="C10" s="15"/>
      <c r="E10" s="2">
        <v>41009</v>
      </c>
      <c r="F10" s="3">
        <v>0.5</v>
      </c>
      <c r="G10" s="4" t="s">
        <v>4</v>
      </c>
      <c r="H10" s="5" t="str">
        <f>Input[[#This Row],[DATE]]&amp;"|"&amp;COUNTIF($E$5:E10,E10)</f>
        <v>41009|6</v>
      </c>
    </row>
    <row r="11" spans="2:9" ht="15" customHeight="1" thickTop="1" x14ac:dyDescent="0.2">
      <c r="B11" s="8"/>
      <c r="C11" s="8"/>
      <c r="E11" s="2">
        <v>41009</v>
      </c>
      <c r="F11" s="3">
        <v>0.54166666666666596</v>
      </c>
      <c r="G11" s="4" t="s">
        <v>23</v>
      </c>
      <c r="H11" s="5" t="str">
        <f>Input[[#This Row],[DATE]]&amp;"|"&amp;COUNTIF($E$5:E11,E11)</f>
        <v>41009|7</v>
      </c>
    </row>
    <row r="12" spans="2:9" ht="15" customHeight="1" x14ac:dyDescent="0.2">
      <c r="B12" s="8"/>
      <c r="C12" s="8"/>
      <c r="E12" s="2">
        <v>41009</v>
      </c>
      <c r="F12" s="3">
        <v>0.5625</v>
      </c>
      <c r="G12" s="4" t="s">
        <v>5</v>
      </c>
      <c r="H12" s="5" t="str">
        <f>Input[[#This Row],[DATE]]&amp;"|"&amp;COUNTIF($E$5:E12,E12)</f>
        <v>41009|8</v>
      </c>
    </row>
    <row r="13" spans="2:9" ht="15" customHeight="1" x14ac:dyDescent="0.2">
      <c r="B13" s="8"/>
      <c r="C13" s="8"/>
      <c r="E13" s="2">
        <v>41009</v>
      </c>
      <c r="F13" s="3">
        <v>0.625</v>
      </c>
      <c r="G13" s="4" t="s">
        <v>3</v>
      </c>
      <c r="H13" s="5" t="str">
        <f>Input[[#This Row],[DATE]]&amp;"|"&amp;COUNTIF($E$5:E13,E13)</f>
        <v>41009|9</v>
      </c>
    </row>
    <row r="14" spans="2:9" ht="15" customHeight="1" x14ac:dyDescent="0.2">
      <c r="B14" s="8"/>
      <c r="C14" s="8"/>
      <c r="E14" s="2">
        <v>41009</v>
      </c>
      <c r="F14" s="3">
        <v>0.70833333333333304</v>
      </c>
      <c r="G14" s="4" t="s">
        <v>6</v>
      </c>
      <c r="H14" s="5" t="str">
        <f>Input[[#This Row],[DATE]]&amp;"|"&amp;COUNTIF($E$5:E14,E14)</f>
        <v>41009|10</v>
      </c>
    </row>
    <row r="15" spans="2:9" x14ac:dyDescent="0.2">
      <c r="B15"/>
      <c r="C15"/>
      <c r="E15" s="2">
        <v>41009</v>
      </c>
      <c r="F15" s="3">
        <v>0.75</v>
      </c>
      <c r="G15" s="4" t="s">
        <v>21</v>
      </c>
      <c r="H15" s="5" t="str">
        <f>Input[[#This Row],[DATE]]&amp;"|"&amp;COUNTIF($E$5:E15,E15)</f>
        <v>41009|11</v>
      </c>
    </row>
    <row r="16" spans="2:9" x14ac:dyDescent="0.2">
      <c r="B16"/>
      <c r="C16"/>
      <c r="E16" s="2">
        <v>41010</v>
      </c>
      <c r="F16" s="3">
        <v>0.27083333333333331</v>
      </c>
      <c r="G16" s="4" t="s">
        <v>10</v>
      </c>
      <c r="H16" s="5" t="str">
        <f>Input[[#This Row],[DATE]]&amp;"|"&amp;COUNTIF($E$5:E17,E16)</f>
        <v>41010|2</v>
      </c>
    </row>
    <row r="17" spans="2:9" x14ac:dyDescent="0.2">
      <c r="B17"/>
      <c r="C17"/>
      <c r="E17" s="2">
        <v>41010</v>
      </c>
      <c r="F17" s="3">
        <v>0.3125</v>
      </c>
      <c r="G17" s="4" t="s">
        <v>22</v>
      </c>
      <c r="H17" s="5" t="str">
        <f>Input[[#This Row],[DATE]]&amp;"|"&amp;COUNTIF($E$5:E17,E17)</f>
        <v>41010|2</v>
      </c>
      <c r="I17" s="6" t="s">
        <v>24</v>
      </c>
    </row>
    <row r="18" spans="2:9" x14ac:dyDescent="0.2">
      <c r="E18" s="6"/>
      <c r="F18" s="6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B1:B35"/>
  <sheetViews>
    <sheetView showGridLines="0" workbookViewId="0"/>
  </sheetViews>
  <sheetFormatPr defaultRowHeight="18.75" customHeight="1" x14ac:dyDescent="0.2"/>
  <cols>
    <col min="1" max="1" width="3.33203125" customWidth="1"/>
    <col min="2" max="2" width="16.5" customWidth="1"/>
  </cols>
  <sheetData>
    <row r="1" spans="2:2" ht="13.5" customHeight="1" x14ac:dyDescent="0.2"/>
    <row r="2" spans="2:2" ht="27" customHeight="1" x14ac:dyDescent="0.2">
      <c r="B2" s="9" t="s">
        <v>16</v>
      </c>
    </row>
    <row r="3" spans="2:2" ht="18.75" customHeight="1" x14ac:dyDescent="0.2">
      <c r="B3" s="3">
        <v>0.25</v>
      </c>
    </row>
    <row r="4" spans="2:2" ht="18.75" customHeight="1" x14ac:dyDescent="0.2">
      <c r="B4" s="3">
        <v>0.27083333333333331</v>
      </c>
    </row>
    <row r="5" spans="2:2" ht="18.75" customHeight="1" x14ac:dyDescent="0.2">
      <c r="B5" s="3">
        <v>0.29166666666666702</v>
      </c>
    </row>
    <row r="6" spans="2:2" ht="18.75" customHeight="1" x14ac:dyDescent="0.2">
      <c r="B6" s="3">
        <v>0.3125</v>
      </c>
    </row>
    <row r="7" spans="2:2" ht="18.75" customHeight="1" x14ac:dyDescent="0.2">
      <c r="B7" s="3">
        <v>0.33333333333333298</v>
      </c>
    </row>
    <row r="8" spans="2:2" ht="18.75" customHeight="1" x14ac:dyDescent="0.2">
      <c r="B8" s="3">
        <v>0.35416666666666702</v>
      </c>
    </row>
    <row r="9" spans="2:2" ht="18.75" customHeight="1" x14ac:dyDescent="0.2">
      <c r="B9" s="3">
        <v>0.375</v>
      </c>
    </row>
    <row r="10" spans="2:2" ht="18.75" customHeight="1" x14ac:dyDescent="0.2">
      <c r="B10" s="3">
        <v>0.39583333333333298</v>
      </c>
    </row>
    <row r="11" spans="2:2" ht="18.75" customHeight="1" x14ac:dyDescent="0.2">
      <c r="B11" s="3">
        <v>0.41666666666666702</v>
      </c>
    </row>
    <row r="12" spans="2:2" ht="18.75" customHeight="1" x14ac:dyDescent="0.2">
      <c r="B12" s="3">
        <v>0.4375</v>
      </c>
    </row>
    <row r="13" spans="2:2" ht="18.75" customHeight="1" x14ac:dyDescent="0.2">
      <c r="B13" s="3">
        <v>0.45833333333333298</v>
      </c>
    </row>
    <row r="14" spans="2:2" ht="18.75" customHeight="1" x14ac:dyDescent="0.2">
      <c r="B14" s="3">
        <v>0.47916666666666602</v>
      </c>
    </row>
    <row r="15" spans="2:2" ht="18.75" customHeight="1" x14ac:dyDescent="0.2">
      <c r="B15" s="3">
        <v>0.5</v>
      </c>
    </row>
    <row r="16" spans="2:2" ht="18.75" customHeight="1" x14ac:dyDescent="0.2">
      <c r="B16" s="3">
        <v>0.52083333333333304</v>
      </c>
    </row>
    <row r="17" spans="2:2" ht="18.75" customHeight="1" x14ac:dyDescent="0.2">
      <c r="B17" s="3">
        <v>0.54166666666666596</v>
      </c>
    </row>
    <row r="18" spans="2:2" ht="18.75" customHeight="1" x14ac:dyDescent="0.2">
      <c r="B18" s="3">
        <v>0.5625</v>
      </c>
    </row>
    <row r="19" spans="2:2" ht="18.75" customHeight="1" x14ac:dyDescent="0.2">
      <c r="B19" s="3">
        <v>0.58333333333333304</v>
      </c>
    </row>
    <row r="20" spans="2:2" ht="18.75" customHeight="1" x14ac:dyDescent="0.2">
      <c r="B20" s="3">
        <v>0.60416666666666596</v>
      </c>
    </row>
    <row r="21" spans="2:2" ht="18.75" customHeight="1" x14ac:dyDescent="0.2">
      <c r="B21" s="3">
        <v>0.625</v>
      </c>
    </row>
    <row r="22" spans="2:2" ht="18.75" customHeight="1" x14ac:dyDescent="0.2">
      <c r="B22" s="3">
        <v>0.64583333333333304</v>
      </c>
    </row>
    <row r="23" spans="2:2" ht="18.75" customHeight="1" x14ac:dyDescent="0.2">
      <c r="B23" s="3">
        <v>0.66666666666666596</v>
      </c>
    </row>
    <row r="24" spans="2:2" ht="18.75" customHeight="1" x14ac:dyDescent="0.2">
      <c r="B24" s="3">
        <v>0.6875</v>
      </c>
    </row>
    <row r="25" spans="2:2" ht="18.75" customHeight="1" x14ac:dyDescent="0.2">
      <c r="B25" s="3">
        <v>0.70833333333333304</v>
      </c>
    </row>
    <row r="26" spans="2:2" ht="18.75" customHeight="1" x14ac:dyDescent="0.2">
      <c r="B26" s="3">
        <v>0.72916666666666596</v>
      </c>
    </row>
    <row r="27" spans="2:2" ht="18.75" customHeight="1" x14ac:dyDescent="0.2">
      <c r="B27" s="3">
        <v>0.75</v>
      </c>
    </row>
    <row r="28" spans="2:2" ht="18.75" customHeight="1" x14ac:dyDescent="0.2">
      <c r="B28" s="3">
        <v>0.77083333333333304</v>
      </c>
    </row>
    <row r="29" spans="2:2" ht="18.75" customHeight="1" x14ac:dyDescent="0.2">
      <c r="B29" s="3">
        <v>0.79166666666666596</v>
      </c>
    </row>
    <row r="30" spans="2:2" ht="18.75" customHeight="1" x14ac:dyDescent="0.2">
      <c r="B30" s="3">
        <v>0.8125</v>
      </c>
    </row>
    <row r="31" spans="2:2" ht="18.75" customHeight="1" x14ac:dyDescent="0.2">
      <c r="B31" s="3">
        <v>0.83333333333333304</v>
      </c>
    </row>
    <row r="32" spans="2:2" ht="18.75" customHeight="1" x14ac:dyDescent="0.2">
      <c r="B32" s="3">
        <v>0.85416666666666596</v>
      </c>
    </row>
    <row r="33" spans="2:2" ht="18.75" customHeight="1" x14ac:dyDescent="0.2">
      <c r="B33" s="3">
        <v>0.874999999999999</v>
      </c>
    </row>
    <row r="34" spans="2:2" ht="18.75" customHeight="1" x14ac:dyDescent="0.2">
      <c r="B34" s="3">
        <v>0.89583333333333304</v>
      </c>
    </row>
    <row r="35" spans="2:2" ht="18.75" customHeight="1" x14ac:dyDescent="0.2">
      <c r="B35" s="3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BlueBerry Labs Pvt</dc:creator>
  <cp:lastModifiedBy>Javeria</cp:lastModifiedBy>
  <dcterms:created xsi:type="dcterms:W3CDTF">2015-09-14T05:49:53Z</dcterms:created>
  <dcterms:modified xsi:type="dcterms:W3CDTF">2019-09-16T14:38:24Z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